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155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A1'!$E$1:$E$680</definedName>
    <definedName name="_xlnm.Print_Titles" localSheetId="1">'Mau A1'!$7:$10</definedName>
  </definedNames>
  <calcPr calcId="144525" calcMode="manual"/>
</workbook>
</file>

<file path=xl/calcChain.xml><?xml version="1.0" encoding="utf-8"?>
<calcChain xmlns="http://schemas.openxmlformats.org/spreadsheetml/2006/main">
  <c r="K384" i="4" l="1"/>
  <c r="M384" i="4" s="1"/>
  <c r="L384" i="4"/>
  <c r="M358" i="4" l="1"/>
  <c r="K178" i="4"/>
  <c r="M178" i="4" s="1"/>
  <c r="L178" i="4"/>
  <c r="K179" i="4"/>
  <c r="L179" i="4"/>
  <c r="M179" i="4"/>
  <c r="K180" i="4"/>
  <c r="L180" i="4"/>
  <c r="M180" i="4"/>
  <c r="E46" i="2"/>
  <c r="F46" i="2"/>
  <c r="F24" i="2"/>
  <c r="B46" i="2"/>
  <c r="Q46" i="2"/>
  <c r="K638" i="4"/>
  <c r="M638" i="4" s="1"/>
  <c r="L638" i="4"/>
  <c r="K639" i="4"/>
  <c r="L639" i="4"/>
  <c r="M639" i="4" s="1"/>
  <c r="K640" i="4"/>
  <c r="L640" i="4"/>
  <c r="M640" i="4" s="1"/>
  <c r="P638" i="4" l="1"/>
  <c r="D46" i="2"/>
  <c r="AC648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38" i="4" l="1"/>
  <c r="P46" i="2" s="1"/>
  <c r="R46" i="2" s="1"/>
  <c r="S46" i="2" s="1"/>
  <c r="G46" i="2"/>
  <c r="K558" i="4" l="1"/>
  <c r="M558" i="4" s="1"/>
  <c r="L558" i="4"/>
  <c r="K144" i="4"/>
  <c r="L144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K34" i="4"/>
  <c r="L34" i="4"/>
  <c r="K35" i="4"/>
  <c r="L35" i="4"/>
  <c r="K36" i="4"/>
  <c r="L36" i="4"/>
  <c r="K37" i="4"/>
  <c r="L37" i="4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K63" i="4"/>
  <c r="L63" i="4"/>
  <c r="K64" i="4"/>
  <c r="L64" i="4"/>
  <c r="K65" i="4"/>
  <c r="L65" i="4"/>
  <c r="K66" i="4"/>
  <c r="L66" i="4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K86" i="4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K93" i="4"/>
  <c r="L93" i="4"/>
  <c r="K94" i="4"/>
  <c r="L94" i="4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K111" i="4"/>
  <c r="L111" i="4"/>
  <c r="K112" i="4"/>
  <c r="L112" i="4"/>
  <c r="K113" i="4"/>
  <c r="L113" i="4"/>
  <c r="K114" i="4"/>
  <c r="L114" i="4"/>
  <c r="K115" i="4"/>
  <c r="L115" i="4"/>
  <c r="K116" i="4"/>
  <c r="L116" i="4"/>
  <c r="K117" i="4"/>
  <c r="L117" i="4"/>
  <c r="K118" i="4"/>
  <c r="L118" i="4"/>
  <c r="K119" i="4"/>
  <c r="L119" i="4"/>
  <c r="K120" i="4"/>
  <c r="L120" i="4"/>
  <c r="K121" i="4"/>
  <c r="L121" i="4"/>
  <c r="K122" i="4"/>
  <c r="L122" i="4"/>
  <c r="K123" i="4"/>
  <c r="L123" i="4"/>
  <c r="K124" i="4"/>
  <c r="L124" i="4"/>
  <c r="K125" i="4"/>
  <c r="L125" i="4"/>
  <c r="K126" i="4"/>
  <c r="L126" i="4"/>
  <c r="K128" i="4"/>
  <c r="L128" i="4"/>
  <c r="K129" i="4"/>
  <c r="L129" i="4"/>
  <c r="K130" i="4"/>
  <c r="L130" i="4"/>
  <c r="K131" i="4"/>
  <c r="L131" i="4"/>
  <c r="K132" i="4"/>
  <c r="L132" i="4"/>
  <c r="K133" i="4"/>
  <c r="L133" i="4"/>
  <c r="K134" i="4"/>
  <c r="L134" i="4"/>
  <c r="K135" i="4"/>
  <c r="L135" i="4"/>
  <c r="K136" i="4"/>
  <c r="L136" i="4"/>
  <c r="K137" i="4"/>
  <c r="L137" i="4"/>
  <c r="K139" i="4"/>
  <c r="L139" i="4"/>
  <c r="K140" i="4"/>
  <c r="L140" i="4"/>
  <c r="K141" i="4"/>
  <c r="L141" i="4"/>
  <c r="K142" i="4"/>
  <c r="L142" i="4"/>
  <c r="K143" i="4"/>
  <c r="L143" i="4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K153" i="4"/>
  <c r="L153" i="4"/>
  <c r="K154" i="4"/>
  <c r="L154" i="4"/>
  <c r="K155" i="4"/>
  <c r="L155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K181" i="4"/>
  <c r="L181" i="4"/>
  <c r="K182" i="4"/>
  <c r="L182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K193" i="4"/>
  <c r="L193" i="4"/>
  <c r="K194" i="4"/>
  <c r="L194" i="4"/>
  <c r="K195" i="4"/>
  <c r="L195" i="4"/>
  <c r="K196" i="4"/>
  <c r="L196" i="4"/>
  <c r="K197" i="4"/>
  <c r="L197" i="4"/>
  <c r="K198" i="4"/>
  <c r="L198" i="4"/>
  <c r="K199" i="4"/>
  <c r="L199" i="4"/>
  <c r="K200" i="4"/>
  <c r="L200" i="4"/>
  <c r="K201" i="4"/>
  <c r="L201" i="4"/>
  <c r="K202" i="4"/>
  <c r="L202" i="4"/>
  <c r="K203" i="4"/>
  <c r="L203" i="4"/>
  <c r="K204" i="4"/>
  <c r="L204" i="4"/>
  <c r="K205" i="4"/>
  <c r="L205" i="4"/>
  <c r="K206" i="4"/>
  <c r="L206" i="4"/>
  <c r="K207" i="4"/>
  <c r="L207" i="4"/>
  <c r="K208" i="4"/>
  <c r="L208" i="4"/>
  <c r="K209" i="4"/>
  <c r="L209" i="4"/>
  <c r="K210" i="4"/>
  <c r="L210" i="4"/>
  <c r="K211" i="4"/>
  <c r="L211" i="4"/>
  <c r="K212" i="4"/>
  <c r="L212" i="4"/>
  <c r="K213" i="4"/>
  <c r="L213" i="4"/>
  <c r="K214" i="4"/>
  <c r="L214" i="4"/>
  <c r="K215" i="4"/>
  <c r="L215" i="4"/>
  <c r="K216" i="4"/>
  <c r="L216" i="4"/>
  <c r="K217" i="4"/>
  <c r="L217" i="4"/>
  <c r="K218" i="4"/>
  <c r="L218" i="4"/>
  <c r="K219" i="4"/>
  <c r="L219" i="4"/>
  <c r="K220" i="4"/>
  <c r="L220" i="4"/>
  <c r="K221" i="4"/>
  <c r="L221" i="4"/>
  <c r="K223" i="4"/>
  <c r="L223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L232" i="4"/>
  <c r="K233" i="4"/>
  <c r="L233" i="4"/>
  <c r="K234" i="4"/>
  <c r="L234" i="4"/>
  <c r="K235" i="4"/>
  <c r="L235" i="4"/>
  <c r="K236" i="4"/>
  <c r="L236" i="4"/>
  <c r="K237" i="4"/>
  <c r="L237" i="4"/>
  <c r="K238" i="4"/>
  <c r="L238" i="4"/>
  <c r="K239" i="4"/>
  <c r="L239" i="4"/>
  <c r="K240" i="4"/>
  <c r="L240" i="4"/>
  <c r="K241" i="4"/>
  <c r="L241" i="4"/>
  <c r="K242" i="4"/>
  <c r="L242" i="4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K257" i="4"/>
  <c r="M257" i="4" s="1"/>
  <c r="L257" i="4"/>
  <c r="K258" i="4"/>
  <c r="L258" i="4"/>
  <c r="K259" i="4"/>
  <c r="M259" i="4" s="1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3" i="4"/>
  <c r="L303" i="4"/>
  <c r="K304" i="4"/>
  <c r="L304" i="4"/>
  <c r="K305" i="4"/>
  <c r="L305" i="4"/>
  <c r="K306" i="4"/>
  <c r="L306" i="4"/>
  <c r="K307" i="4"/>
  <c r="L307" i="4"/>
  <c r="K308" i="4"/>
  <c r="L308" i="4"/>
  <c r="K309" i="4"/>
  <c r="L309" i="4"/>
  <c r="K310" i="4"/>
  <c r="L310" i="4"/>
  <c r="K311" i="4"/>
  <c r="L311" i="4"/>
  <c r="K312" i="4"/>
  <c r="L312" i="4"/>
  <c r="K313" i="4"/>
  <c r="L313" i="4"/>
  <c r="K314" i="4"/>
  <c r="L314" i="4"/>
  <c r="K315" i="4"/>
  <c r="L315" i="4"/>
  <c r="K316" i="4"/>
  <c r="L316" i="4"/>
  <c r="K317" i="4"/>
  <c r="L317" i="4"/>
  <c r="K318" i="4"/>
  <c r="L318" i="4"/>
  <c r="K319" i="4"/>
  <c r="L319" i="4"/>
  <c r="K320" i="4"/>
  <c r="L320" i="4"/>
  <c r="K321" i="4"/>
  <c r="L321" i="4"/>
  <c r="K322" i="4"/>
  <c r="L322" i="4"/>
  <c r="K323" i="4"/>
  <c r="L323" i="4"/>
  <c r="K324" i="4"/>
  <c r="L324" i="4"/>
  <c r="K325" i="4"/>
  <c r="L325" i="4"/>
  <c r="K326" i="4"/>
  <c r="L326" i="4"/>
  <c r="K327" i="4"/>
  <c r="L327" i="4"/>
  <c r="K328" i="4"/>
  <c r="L328" i="4"/>
  <c r="K329" i="4"/>
  <c r="L329" i="4"/>
  <c r="K330" i="4"/>
  <c r="L330" i="4"/>
  <c r="K331" i="4"/>
  <c r="L331" i="4"/>
  <c r="K332" i="4"/>
  <c r="L332" i="4"/>
  <c r="K333" i="4"/>
  <c r="L333" i="4"/>
  <c r="K334" i="4"/>
  <c r="L334" i="4"/>
  <c r="K335" i="4"/>
  <c r="L335" i="4"/>
  <c r="K336" i="4"/>
  <c r="M336" i="4" s="1"/>
  <c r="L336" i="4"/>
  <c r="K337" i="4"/>
  <c r="M337" i="4" s="1"/>
  <c r="L337" i="4"/>
  <c r="K338" i="4"/>
  <c r="M338" i="4" s="1"/>
  <c r="L338" i="4"/>
  <c r="K339" i="4"/>
  <c r="M339" i="4" s="1"/>
  <c r="L339" i="4"/>
  <c r="K341" i="4"/>
  <c r="M341" i="4" s="1"/>
  <c r="L341" i="4"/>
  <c r="K342" i="4"/>
  <c r="M342" i="4" s="1"/>
  <c r="L342" i="4"/>
  <c r="K346" i="4"/>
  <c r="L346" i="4"/>
  <c r="K347" i="4"/>
  <c r="L347" i="4"/>
  <c r="K348" i="4"/>
  <c r="L348" i="4"/>
  <c r="K349" i="4"/>
  <c r="L349" i="4"/>
  <c r="K350" i="4"/>
  <c r="L350" i="4"/>
  <c r="K351" i="4"/>
  <c r="L351" i="4"/>
  <c r="K352" i="4"/>
  <c r="L352" i="4"/>
  <c r="K353" i="4"/>
  <c r="L353" i="4"/>
  <c r="K354" i="4"/>
  <c r="L354" i="4"/>
  <c r="K355" i="4"/>
  <c r="L355" i="4"/>
  <c r="K356" i="4"/>
  <c r="L356" i="4"/>
  <c r="K357" i="4"/>
  <c r="L357" i="4"/>
  <c r="K359" i="4"/>
  <c r="L359" i="4"/>
  <c r="K361" i="4"/>
  <c r="L361" i="4"/>
  <c r="K362" i="4"/>
  <c r="L362" i="4"/>
  <c r="K363" i="4"/>
  <c r="L363" i="4"/>
  <c r="K364" i="4"/>
  <c r="L364" i="4"/>
  <c r="K365" i="4"/>
  <c r="L365" i="4"/>
  <c r="K366" i="4"/>
  <c r="L366" i="4"/>
  <c r="K367" i="4"/>
  <c r="L367" i="4"/>
  <c r="K368" i="4"/>
  <c r="L368" i="4"/>
  <c r="K369" i="4"/>
  <c r="L369" i="4"/>
  <c r="K370" i="4"/>
  <c r="L370" i="4"/>
  <c r="K371" i="4"/>
  <c r="L371" i="4"/>
  <c r="K372" i="4"/>
  <c r="L372" i="4"/>
  <c r="K373" i="4"/>
  <c r="L373" i="4"/>
  <c r="K374" i="4"/>
  <c r="L374" i="4"/>
  <c r="K375" i="4"/>
  <c r="L375" i="4"/>
  <c r="K376" i="4"/>
  <c r="L376" i="4"/>
  <c r="K377" i="4"/>
  <c r="L377" i="4"/>
  <c r="K378" i="4"/>
  <c r="L378" i="4"/>
  <c r="K379" i="4"/>
  <c r="L379" i="4"/>
  <c r="K380" i="4"/>
  <c r="L380" i="4"/>
  <c r="K381" i="4"/>
  <c r="L381" i="4"/>
  <c r="K385" i="4"/>
  <c r="L385" i="4"/>
  <c r="K386" i="4"/>
  <c r="L386" i="4"/>
  <c r="K387" i="4"/>
  <c r="L387" i="4"/>
  <c r="K388" i="4"/>
  <c r="L388" i="4"/>
  <c r="K389" i="4"/>
  <c r="L389" i="4"/>
  <c r="K390" i="4"/>
  <c r="L390" i="4"/>
  <c r="K391" i="4"/>
  <c r="L391" i="4"/>
  <c r="K392" i="4"/>
  <c r="L392" i="4"/>
  <c r="K393" i="4"/>
  <c r="L393" i="4"/>
  <c r="K394" i="4"/>
  <c r="L394" i="4"/>
  <c r="K395" i="4"/>
  <c r="L395" i="4"/>
  <c r="K396" i="4"/>
  <c r="L396" i="4"/>
  <c r="K397" i="4"/>
  <c r="L397" i="4"/>
  <c r="K398" i="4"/>
  <c r="L398" i="4"/>
  <c r="K399" i="4"/>
  <c r="L399" i="4"/>
  <c r="K400" i="4"/>
  <c r="L400" i="4"/>
  <c r="K401" i="4"/>
  <c r="L401" i="4"/>
  <c r="K402" i="4"/>
  <c r="L402" i="4"/>
  <c r="K403" i="4"/>
  <c r="L403" i="4"/>
  <c r="K404" i="4"/>
  <c r="L404" i="4"/>
  <c r="K405" i="4"/>
  <c r="L405" i="4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K414" i="4"/>
  <c r="L414" i="4"/>
  <c r="K415" i="4"/>
  <c r="L415" i="4"/>
  <c r="K416" i="4"/>
  <c r="L416" i="4"/>
  <c r="K417" i="4"/>
  <c r="L417" i="4"/>
  <c r="K418" i="4"/>
  <c r="L418" i="4"/>
  <c r="K419" i="4"/>
  <c r="L419" i="4"/>
  <c r="K420" i="4"/>
  <c r="L420" i="4"/>
  <c r="K421" i="4"/>
  <c r="L421" i="4"/>
  <c r="K422" i="4"/>
  <c r="L422" i="4"/>
  <c r="K423" i="4"/>
  <c r="L423" i="4"/>
  <c r="K424" i="4"/>
  <c r="L424" i="4"/>
  <c r="K425" i="4"/>
  <c r="L425" i="4"/>
  <c r="K426" i="4"/>
  <c r="L426" i="4"/>
  <c r="K427" i="4"/>
  <c r="L427" i="4"/>
  <c r="K428" i="4"/>
  <c r="L428" i="4"/>
  <c r="K429" i="4"/>
  <c r="L429" i="4"/>
  <c r="K430" i="4"/>
  <c r="L430" i="4"/>
  <c r="K431" i="4"/>
  <c r="L431" i="4"/>
  <c r="K432" i="4"/>
  <c r="L432" i="4"/>
  <c r="K433" i="4"/>
  <c r="L433" i="4"/>
  <c r="K434" i="4"/>
  <c r="L434" i="4"/>
  <c r="K435" i="4"/>
  <c r="L435" i="4"/>
  <c r="K436" i="4"/>
  <c r="L436" i="4"/>
  <c r="K437" i="4"/>
  <c r="L437" i="4"/>
  <c r="K438" i="4"/>
  <c r="L438" i="4"/>
  <c r="K439" i="4"/>
  <c r="L439" i="4"/>
  <c r="K440" i="4"/>
  <c r="L440" i="4"/>
  <c r="K441" i="4"/>
  <c r="L441" i="4"/>
  <c r="K442" i="4"/>
  <c r="L442" i="4"/>
  <c r="K443" i="4"/>
  <c r="L443" i="4"/>
  <c r="K444" i="4"/>
  <c r="L444" i="4"/>
  <c r="K445" i="4"/>
  <c r="L445" i="4"/>
  <c r="K446" i="4"/>
  <c r="L446" i="4"/>
  <c r="K447" i="4"/>
  <c r="L447" i="4"/>
  <c r="K448" i="4"/>
  <c r="L448" i="4"/>
  <c r="K449" i="4"/>
  <c r="L449" i="4"/>
  <c r="K450" i="4"/>
  <c r="L450" i="4"/>
  <c r="K451" i="4"/>
  <c r="L451" i="4"/>
  <c r="K452" i="4"/>
  <c r="L452" i="4"/>
  <c r="K453" i="4"/>
  <c r="L453" i="4"/>
  <c r="K454" i="4"/>
  <c r="L454" i="4"/>
  <c r="K455" i="4"/>
  <c r="L455" i="4"/>
  <c r="K456" i="4"/>
  <c r="L456" i="4"/>
  <c r="K457" i="4"/>
  <c r="L457" i="4"/>
  <c r="K458" i="4"/>
  <c r="L458" i="4"/>
  <c r="K459" i="4"/>
  <c r="L459" i="4"/>
  <c r="K460" i="4"/>
  <c r="L460" i="4"/>
  <c r="K461" i="4"/>
  <c r="L461" i="4"/>
  <c r="K462" i="4"/>
  <c r="L462" i="4"/>
  <c r="K463" i="4"/>
  <c r="L463" i="4"/>
  <c r="K464" i="4"/>
  <c r="L464" i="4"/>
  <c r="K465" i="4"/>
  <c r="L465" i="4"/>
  <c r="K466" i="4"/>
  <c r="L466" i="4"/>
  <c r="K467" i="4"/>
  <c r="L467" i="4"/>
  <c r="K468" i="4"/>
  <c r="L468" i="4"/>
  <c r="K469" i="4"/>
  <c r="L469" i="4"/>
  <c r="K470" i="4"/>
  <c r="M470" i="4" s="1"/>
  <c r="L470" i="4"/>
  <c r="K471" i="4"/>
  <c r="L471" i="4"/>
  <c r="K472" i="4"/>
  <c r="L472" i="4"/>
  <c r="K473" i="4"/>
  <c r="L473" i="4"/>
  <c r="K474" i="4"/>
  <c r="M474" i="4" s="1"/>
  <c r="L474" i="4"/>
  <c r="K475" i="4"/>
  <c r="L475" i="4"/>
  <c r="K476" i="4"/>
  <c r="L476" i="4"/>
  <c r="K477" i="4"/>
  <c r="L477" i="4"/>
  <c r="K478" i="4"/>
  <c r="M478" i="4" s="1"/>
  <c r="L478" i="4"/>
  <c r="K479" i="4"/>
  <c r="M479" i="4" s="1"/>
  <c r="L479" i="4"/>
  <c r="K480" i="4"/>
  <c r="L480" i="4"/>
  <c r="K481" i="4"/>
  <c r="L481" i="4"/>
  <c r="K482" i="4"/>
  <c r="L482" i="4"/>
  <c r="K483" i="4"/>
  <c r="M483" i="4" s="1"/>
  <c r="L483" i="4"/>
  <c r="K484" i="4"/>
  <c r="M484" i="4" s="1"/>
  <c r="L484" i="4"/>
  <c r="K485" i="4"/>
  <c r="L485" i="4"/>
  <c r="K486" i="4"/>
  <c r="M486" i="4" s="1"/>
  <c r="L486" i="4"/>
  <c r="K487" i="4"/>
  <c r="L487" i="4"/>
  <c r="K488" i="4"/>
  <c r="L488" i="4"/>
  <c r="K489" i="4"/>
  <c r="L489" i="4"/>
  <c r="K490" i="4"/>
  <c r="L490" i="4"/>
  <c r="K491" i="4"/>
  <c r="L491" i="4"/>
  <c r="K492" i="4"/>
  <c r="L492" i="4"/>
  <c r="K493" i="4"/>
  <c r="L493" i="4"/>
  <c r="K494" i="4"/>
  <c r="M494" i="4" s="1"/>
  <c r="L494" i="4"/>
  <c r="K495" i="4"/>
  <c r="M495" i="4" s="1"/>
  <c r="L495" i="4"/>
  <c r="K496" i="4"/>
  <c r="L496" i="4"/>
  <c r="K497" i="4"/>
  <c r="M497" i="4" s="1"/>
  <c r="L497" i="4"/>
  <c r="K498" i="4"/>
  <c r="M498" i="4" s="1"/>
  <c r="L498" i="4"/>
  <c r="K499" i="4"/>
  <c r="L499" i="4"/>
  <c r="K500" i="4"/>
  <c r="L500" i="4"/>
  <c r="K501" i="4"/>
  <c r="M501" i="4" s="1"/>
  <c r="L501" i="4"/>
  <c r="K502" i="4"/>
  <c r="L502" i="4"/>
  <c r="K503" i="4"/>
  <c r="M503" i="4" s="1"/>
  <c r="L503" i="4"/>
  <c r="K504" i="4"/>
  <c r="L504" i="4"/>
  <c r="K505" i="4"/>
  <c r="L505" i="4"/>
  <c r="K506" i="4"/>
  <c r="M506" i="4" s="1"/>
  <c r="L506" i="4"/>
  <c r="K507" i="4"/>
  <c r="M507" i="4" s="1"/>
  <c r="L507" i="4"/>
  <c r="K508" i="4"/>
  <c r="L508" i="4"/>
  <c r="K509" i="4"/>
  <c r="M509" i="4" s="1"/>
  <c r="L509" i="4"/>
  <c r="K510" i="4"/>
  <c r="L510" i="4"/>
  <c r="K511" i="4"/>
  <c r="M511" i="4" s="1"/>
  <c r="L511" i="4"/>
  <c r="K512" i="4"/>
  <c r="L512" i="4"/>
  <c r="K513" i="4"/>
  <c r="M513" i="4" s="1"/>
  <c r="L513" i="4"/>
  <c r="K514" i="4"/>
  <c r="L514" i="4"/>
  <c r="K515" i="4"/>
  <c r="L515" i="4"/>
  <c r="K516" i="4"/>
  <c r="M516" i="4" s="1"/>
  <c r="L516" i="4"/>
  <c r="K517" i="4"/>
  <c r="M517" i="4" s="1"/>
  <c r="L517" i="4"/>
  <c r="K518" i="4"/>
  <c r="M518" i="4" s="1"/>
  <c r="L518" i="4"/>
  <c r="K519" i="4"/>
  <c r="L519" i="4"/>
  <c r="K520" i="4"/>
  <c r="M520" i="4" s="1"/>
  <c r="L520" i="4"/>
  <c r="K521" i="4"/>
  <c r="M521" i="4" s="1"/>
  <c r="L521" i="4"/>
  <c r="K522" i="4"/>
  <c r="M522" i="4" s="1"/>
  <c r="L522" i="4"/>
  <c r="K523" i="4"/>
  <c r="M523" i="4" s="1"/>
  <c r="L523" i="4"/>
  <c r="K524" i="4"/>
  <c r="M524" i="4" s="1"/>
  <c r="L524" i="4"/>
  <c r="K525" i="4"/>
  <c r="M525" i="4" s="1"/>
  <c r="L525" i="4"/>
  <c r="K526" i="4"/>
  <c r="L526" i="4"/>
  <c r="K527" i="4"/>
  <c r="L527" i="4"/>
  <c r="K528" i="4"/>
  <c r="L528" i="4"/>
  <c r="K529" i="4"/>
  <c r="M529" i="4" s="1"/>
  <c r="L529" i="4"/>
  <c r="K530" i="4"/>
  <c r="L530" i="4"/>
  <c r="K531" i="4"/>
  <c r="L531" i="4"/>
  <c r="K532" i="4"/>
  <c r="M532" i="4" s="1"/>
  <c r="L532" i="4"/>
  <c r="K533" i="4"/>
  <c r="M533" i="4" s="1"/>
  <c r="L533" i="4"/>
  <c r="K534" i="4"/>
  <c r="M534" i="4" s="1"/>
  <c r="L534" i="4"/>
  <c r="K535" i="4"/>
  <c r="M535" i="4" s="1"/>
  <c r="L535" i="4"/>
  <c r="K536" i="4"/>
  <c r="L536" i="4"/>
  <c r="K537" i="4"/>
  <c r="L537" i="4"/>
  <c r="K538" i="4"/>
  <c r="M538" i="4" s="1"/>
  <c r="L538" i="4"/>
  <c r="K539" i="4"/>
  <c r="M539" i="4" s="1"/>
  <c r="L539" i="4"/>
  <c r="K540" i="4"/>
  <c r="M540" i="4" s="1"/>
  <c r="L540" i="4"/>
  <c r="K541" i="4"/>
  <c r="M541" i="4" s="1"/>
  <c r="L541" i="4"/>
  <c r="K542" i="4"/>
  <c r="M542" i="4" s="1"/>
  <c r="L542" i="4"/>
  <c r="K543" i="4"/>
  <c r="M543" i="4" s="1"/>
  <c r="L543" i="4"/>
  <c r="K544" i="4"/>
  <c r="M544" i="4" s="1"/>
  <c r="L544" i="4"/>
  <c r="K545" i="4"/>
  <c r="M545" i="4" s="1"/>
  <c r="L545" i="4"/>
  <c r="K546" i="4"/>
  <c r="L546" i="4"/>
  <c r="K547" i="4"/>
  <c r="L547" i="4"/>
  <c r="K548" i="4"/>
  <c r="M548" i="4" s="1"/>
  <c r="L548" i="4"/>
  <c r="K549" i="4"/>
  <c r="M549" i="4" s="1"/>
  <c r="L549" i="4"/>
  <c r="K550" i="4"/>
  <c r="M550" i="4" s="1"/>
  <c r="L550" i="4"/>
  <c r="K551" i="4"/>
  <c r="M551" i="4" s="1"/>
  <c r="L551" i="4"/>
  <c r="K552" i="4"/>
  <c r="M552" i="4" s="1"/>
  <c r="L552" i="4"/>
  <c r="K553" i="4"/>
  <c r="M553" i="4" s="1"/>
  <c r="L553" i="4"/>
  <c r="K554" i="4"/>
  <c r="M554" i="4" s="1"/>
  <c r="L554" i="4"/>
  <c r="K555" i="4"/>
  <c r="M555" i="4" s="1"/>
  <c r="L555" i="4"/>
  <c r="K556" i="4"/>
  <c r="M556" i="4" s="1"/>
  <c r="L556" i="4"/>
  <c r="K557" i="4"/>
  <c r="M557" i="4" s="1"/>
  <c r="L557" i="4"/>
  <c r="K559" i="4"/>
  <c r="M559" i="4" s="1"/>
  <c r="L559" i="4"/>
  <c r="K560" i="4"/>
  <c r="L560" i="4"/>
  <c r="K561" i="4"/>
  <c r="M561" i="4" s="1"/>
  <c r="L561" i="4"/>
  <c r="K562" i="4"/>
  <c r="L562" i="4"/>
  <c r="K563" i="4"/>
  <c r="L563" i="4"/>
  <c r="K564" i="4"/>
  <c r="L564" i="4"/>
  <c r="K565" i="4"/>
  <c r="L565" i="4"/>
  <c r="K566" i="4"/>
  <c r="L566" i="4"/>
  <c r="K567" i="4"/>
  <c r="L567" i="4"/>
  <c r="K568" i="4"/>
  <c r="M568" i="4" s="1"/>
  <c r="L568" i="4"/>
  <c r="K569" i="4"/>
  <c r="M569" i="4" s="1"/>
  <c r="L569" i="4"/>
  <c r="K570" i="4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M578" i="4" s="1"/>
  <c r="L578" i="4"/>
  <c r="K579" i="4"/>
  <c r="L579" i="4"/>
  <c r="K580" i="4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M588" i="4" s="1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M598" i="4" s="1"/>
  <c r="L598" i="4"/>
  <c r="K599" i="4"/>
  <c r="L599" i="4"/>
  <c r="K600" i="4"/>
  <c r="M600" i="4" s="1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M608" i="4" s="1"/>
  <c r="P608" i="4" s="1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9" i="4"/>
  <c r="L619" i="4"/>
  <c r="K620" i="4"/>
  <c r="L620" i="4"/>
  <c r="K621" i="4"/>
  <c r="L621" i="4"/>
  <c r="K622" i="4"/>
  <c r="L622" i="4"/>
  <c r="K623" i="4"/>
  <c r="L623" i="4"/>
  <c r="K624" i="4"/>
  <c r="L624" i="4"/>
  <c r="K625" i="4"/>
  <c r="L625" i="4"/>
  <c r="K626" i="4"/>
  <c r="L626" i="4"/>
  <c r="K627" i="4"/>
  <c r="L627" i="4"/>
  <c r="K628" i="4"/>
  <c r="M628" i="4" s="1"/>
  <c r="L628" i="4"/>
  <c r="K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48" i="4"/>
  <c r="M648" i="4" s="1"/>
  <c r="L648" i="4"/>
  <c r="K649" i="4"/>
  <c r="M649" i="4" s="1"/>
  <c r="L649" i="4"/>
  <c r="K650" i="4"/>
  <c r="M650" i="4" s="1"/>
  <c r="L650" i="4"/>
  <c r="K651" i="4"/>
  <c r="L651" i="4"/>
  <c r="K652" i="4"/>
  <c r="L652" i="4"/>
  <c r="K653" i="4"/>
  <c r="L653" i="4"/>
  <c r="K654" i="4"/>
  <c r="L654" i="4"/>
  <c r="K655" i="4"/>
  <c r="L655" i="4"/>
  <c r="K656" i="4"/>
  <c r="L656" i="4"/>
  <c r="K657" i="4"/>
  <c r="L657" i="4"/>
  <c r="K658" i="4"/>
  <c r="M658" i="4" s="1"/>
  <c r="L658" i="4"/>
  <c r="K659" i="4"/>
  <c r="M659" i="4" s="1"/>
  <c r="L659" i="4"/>
  <c r="K660" i="4"/>
  <c r="M660" i="4" s="1"/>
  <c r="L660" i="4"/>
  <c r="K661" i="4"/>
  <c r="M661" i="4" s="1"/>
  <c r="L661" i="4"/>
  <c r="K662" i="4"/>
  <c r="M662" i="4" s="1"/>
  <c r="L662" i="4"/>
  <c r="K663" i="4"/>
  <c r="M663" i="4" s="1"/>
  <c r="L663" i="4"/>
  <c r="K664" i="4"/>
  <c r="M664" i="4" s="1"/>
  <c r="L664" i="4"/>
  <c r="K665" i="4"/>
  <c r="M665" i="4" s="1"/>
  <c r="L665" i="4"/>
  <c r="K666" i="4"/>
  <c r="L666" i="4"/>
  <c r="K667" i="4"/>
  <c r="L667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8" i="4"/>
  <c r="M129" i="4"/>
  <c r="M130" i="4"/>
  <c r="M131" i="4"/>
  <c r="M132" i="4"/>
  <c r="M133" i="4"/>
  <c r="M134" i="4"/>
  <c r="M135" i="4"/>
  <c r="M136" i="4"/>
  <c r="M137" i="4"/>
  <c r="M139" i="4"/>
  <c r="M140" i="4"/>
  <c r="M141" i="4"/>
  <c r="M142" i="4"/>
  <c r="M143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81" i="4"/>
  <c r="M182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3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8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9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1" i="4"/>
  <c r="M472" i="4"/>
  <c r="M473" i="4"/>
  <c r="M475" i="4"/>
  <c r="M476" i="4"/>
  <c r="M477" i="4"/>
  <c r="M480" i="4"/>
  <c r="M481" i="4"/>
  <c r="M482" i="4"/>
  <c r="M485" i="4"/>
  <c r="M487" i="4"/>
  <c r="M488" i="4"/>
  <c r="M489" i="4"/>
  <c r="M490" i="4"/>
  <c r="M491" i="4"/>
  <c r="M492" i="4"/>
  <c r="M493" i="4"/>
  <c r="M496" i="4"/>
  <c r="M499" i="4"/>
  <c r="M500" i="4"/>
  <c r="M502" i="4"/>
  <c r="M504" i="4"/>
  <c r="M505" i="4"/>
  <c r="M508" i="4"/>
  <c r="M510" i="4"/>
  <c r="M512" i="4"/>
  <c r="M514" i="4"/>
  <c r="M515" i="4"/>
  <c r="M519" i="4"/>
  <c r="M526" i="4"/>
  <c r="M527" i="4"/>
  <c r="M528" i="4"/>
  <c r="M530" i="4"/>
  <c r="M531" i="4"/>
  <c r="M536" i="4"/>
  <c r="M537" i="4"/>
  <c r="M546" i="4"/>
  <c r="M547" i="4"/>
  <c r="M560" i="4"/>
  <c r="M562" i="4"/>
  <c r="M563" i="4"/>
  <c r="M564" i="4"/>
  <c r="M565" i="4"/>
  <c r="M566" i="4"/>
  <c r="M567" i="4"/>
  <c r="M570" i="4"/>
  <c r="M571" i="4"/>
  <c r="M572" i="4"/>
  <c r="M573" i="4"/>
  <c r="M574" i="4"/>
  <c r="M575" i="4"/>
  <c r="M576" i="4"/>
  <c r="M577" i="4"/>
  <c r="M579" i="4"/>
  <c r="M580" i="4"/>
  <c r="M581" i="4"/>
  <c r="M582" i="4"/>
  <c r="M583" i="4"/>
  <c r="M584" i="4"/>
  <c r="M585" i="4"/>
  <c r="M586" i="4"/>
  <c r="M587" i="4"/>
  <c r="M589" i="4"/>
  <c r="M590" i="4"/>
  <c r="M591" i="4"/>
  <c r="M592" i="4"/>
  <c r="M593" i="4"/>
  <c r="M594" i="4"/>
  <c r="M595" i="4"/>
  <c r="M596" i="4"/>
  <c r="M597" i="4"/>
  <c r="M599" i="4"/>
  <c r="M601" i="4"/>
  <c r="M602" i="4"/>
  <c r="M603" i="4"/>
  <c r="M604" i="4"/>
  <c r="M605" i="4"/>
  <c r="M606" i="4"/>
  <c r="M607" i="4"/>
  <c r="M609" i="4"/>
  <c r="M610" i="4"/>
  <c r="M611" i="4"/>
  <c r="M612" i="4"/>
  <c r="M613" i="4"/>
  <c r="M614" i="4"/>
  <c r="M615" i="4"/>
  <c r="M616" i="4"/>
  <c r="M617" i="4"/>
  <c r="M619" i="4"/>
  <c r="M620" i="4"/>
  <c r="M621" i="4"/>
  <c r="M622" i="4"/>
  <c r="M623" i="4"/>
  <c r="M624" i="4"/>
  <c r="M625" i="4"/>
  <c r="M626" i="4"/>
  <c r="M627" i="4"/>
  <c r="M629" i="4"/>
  <c r="M630" i="4"/>
  <c r="M631" i="4"/>
  <c r="M632" i="4"/>
  <c r="M633" i="4"/>
  <c r="M634" i="4"/>
  <c r="M635" i="4"/>
  <c r="M636" i="4"/>
  <c r="M637" i="4"/>
  <c r="M651" i="4"/>
  <c r="M652" i="4"/>
  <c r="M653" i="4"/>
  <c r="M654" i="4"/>
  <c r="M655" i="4"/>
  <c r="M656" i="4"/>
  <c r="M657" i="4"/>
  <c r="M666" i="4"/>
  <c r="M667" i="4"/>
  <c r="D20" i="2" l="1"/>
  <c r="G43" i="2"/>
  <c r="AC608" i="4"/>
  <c r="D41" i="2"/>
  <c r="D40" i="2"/>
  <c r="D39" i="2"/>
  <c r="D47" i="2"/>
  <c r="D38" i="2"/>
  <c r="D19" i="2"/>
  <c r="M144" i="4"/>
  <c r="P658" i="4"/>
  <c r="P628" i="4"/>
  <c r="AC628" i="4" s="1"/>
  <c r="P618" i="4"/>
  <c r="G48" i="2" l="1"/>
  <c r="AC658" i="4"/>
  <c r="P48" i="2" s="1"/>
  <c r="R48" i="2" s="1"/>
  <c r="S48" i="2" s="1"/>
  <c r="G44" i="2"/>
  <c r="AC618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07" i="4"/>
  <c r="N480" i="4"/>
  <c r="AB668" i="4" l="1"/>
  <c r="W668" i="4"/>
  <c r="U668" i="4"/>
  <c r="S668" i="4"/>
  <c r="R668" i="4"/>
  <c r="Q668" i="4"/>
  <c r="O668" i="4"/>
  <c r="N668" i="4"/>
  <c r="I668" i="4"/>
  <c r="H668" i="4"/>
  <c r="AA538" i="4"/>
  <c r="Z538" i="4"/>
  <c r="AA518" i="4"/>
  <c r="Z518" i="4"/>
  <c r="AA494" i="4"/>
  <c r="Z494" i="4"/>
  <c r="AA480" i="4"/>
  <c r="Z480" i="4"/>
  <c r="AA454" i="4"/>
  <c r="Z454" i="4"/>
  <c r="AA432" i="4"/>
  <c r="Z432" i="4"/>
  <c r="AA407" i="4"/>
  <c r="Z407" i="4"/>
  <c r="X385" i="4"/>
  <c r="X668" i="4" s="1"/>
  <c r="V385" i="4"/>
  <c r="V668" i="4" s="1"/>
  <c r="T385" i="4"/>
  <c r="T668" i="4" s="1"/>
  <c r="AA371" i="4"/>
  <c r="Z371" i="4"/>
  <c r="AA328" i="4"/>
  <c r="Z328" i="4"/>
  <c r="AA310" i="4"/>
  <c r="Z310" i="4"/>
  <c r="AA291" i="4"/>
  <c r="Z291" i="4"/>
  <c r="AA271" i="4"/>
  <c r="Z271" i="4"/>
  <c r="AA251" i="4"/>
  <c r="Z251" i="4"/>
  <c r="AA231" i="4"/>
  <c r="Z231" i="4"/>
  <c r="AA212" i="4"/>
  <c r="Z212" i="4"/>
  <c r="AA191" i="4"/>
  <c r="O20" i="2" s="1"/>
  <c r="Z191" i="4"/>
  <c r="N20" i="2" s="1"/>
  <c r="AA171" i="4"/>
  <c r="O19" i="2" s="1"/>
  <c r="Z171" i="4"/>
  <c r="N19" i="2" s="1"/>
  <c r="AA151" i="4"/>
  <c r="Z151" i="4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85" i="4" l="1"/>
  <c r="Z668" i="4" s="1"/>
  <c r="M10" i="4"/>
  <c r="P578" i="4"/>
  <c r="P588" i="4"/>
  <c r="P494" i="4"/>
  <c r="Y494" i="4" s="1"/>
  <c r="AC494" i="4" s="1"/>
  <c r="P568" i="4"/>
  <c r="P598" i="4"/>
  <c r="M11" i="4"/>
  <c r="P11" i="4" s="1"/>
  <c r="P559" i="4"/>
  <c r="G38" i="2" s="1"/>
  <c r="P432" i="4"/>
  <c r="AA385" i="4"/>
  <c r="AC588" i="4" l="1"/>
  <c r="G41" i="2"/>
  <c r="AC568" i="4"/>
  <c r="G39" i="2"/>
  <c r="AC598" i="4"/>
  <c r="T46" i="2" s="1"/>
  <c r="G42" i="2"/>
  <c r="AC578" i="4"/>
  <c r="G40" i="2"/>
  <c r="AC559" i="4"/>
  <c r="P251" i="4"/>
  <c r="Y251" i="4" s="1"/>
  <c r="AC251" i="4" s="1"/>
  <c r="P271" i="4"/>
  <c r="Y271" i="4" s="1"/>
  <c r="AC271" i="4" s="1"/>
  <c r="P31" i="4"/>
  <c r="Y31" i="4" s="1"/>
  <c r="AC31" i="4" s="1"/>
  <c r="P328" i="4"/>
  <c r="Y328" i="4" s="1"/>
  <c r="AC328" i="4" s="1"/>
  <c r="P131" i="4"/>
  <c r="Y131" i="4" s="1"/>
  <c r="AC131" i="4" s="1"/>
  <c r="P371" i="4"/>
  <c r="Y371" i="4" s="1"/>
  <c r="AC371" i="4" s="1"/>
  <c r="P538" i="4"/>
  <c r="Y538" i="4" s="1"/>
  <c r="AC538" i="4" s="1"/>
  <c r="P51" i="4"/>
  <c r="Y51" i="4" s="1"/>
  <c r="AC51" i="4" s="1"/>
  <c r="P407" i="4"/>
  <c r="Y407" i="4" s="1"/>
  <c r="AC407" i="4" s="1"/>
  <c r="P385" i="4"/>
  <c r="Y385" i="4" s="1"/>
  <c r="AC385" i="4" s="1"/>
  <c r="P212" i="4"/>
  <c r="Y212" i="4" s="1"/>
  <c r="AC212" i="4" s="1"/>
  <c r="P91" i="4"/>
  <c r="Y91" i="4" s="1"/>
  <c r="AC91" i="4" s="1"/>
  <c r="P348" i="4"/>
  <c r="Y348" i="4" s="1"/>
  <c r="AC348" i="4" s="1"/>
  <c r="P310" i="4"/>
  <c r="Y310" i="4" s="1"/>
  <c r="AC310" i="4" s="1"/>
  <c r="P454" i="4"/>
  <c r="Y454" i="4" s="1"/>
  <c r="AC454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1" i="4"/>
  <c r="Y291" i="4" s="1"/>
  <c r="AC291" i="4" s="1"/>
  <c r="P191" i="4"/>
  <c r="P171" i="4"/>
  <c r="P518" i="4"/>
  <c r="Y518" i="4" s="1"/>
  <c r="AC518" i="4" s="1"/>
  <c r="Y432" i="4"/>
  <c r="AC432" i="4" s="1"/>
  <c r="P480" i="4"/>
  <c r="Y480" i="4" s="1"/>
  <c r="AC480" i="4" s="1"/>
  <c r="M668" i="4"/>
  <c r="AA668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1" i="4"/>
  <c r="G20" i="2"/>
  <c r="P40" i="2"/>
  <c r="R40" i="2" s="1"/>
  <c r="S40" i="2" s="1"/>
  <c r="T40" i="2"/>
  <c r="P39" i="2"/>
  <c r="R39" i="2" s="1"/>
  <c r="S39" i="2" s="1"/>
  <c r="T39" i="2"/>
  <c r="Y171" i="4"/>
  <c r="G19" i="2"/>
  <c r="AC191" i="4"/>
  <c r="P20" i="2" s="1"/>
  <c r="M20" i="2"/>
  <c r="P668" i="4"/>
  <c r="Y668" i="4"/>
  <c r="AC11" i="4"/>
  <c r="T20" i="2" l="1"/>
  <c r="AC17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68" i="4" l="1"/>
  <c r="P19" i="2"/>
  <c r="T19" i="2"/>
  <c r="R20" i="2"/>
  <c r="S20" i="2" s="1"/>
  <c r="R19" i="2"/>
  <c r="S19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<sst xmlns="http://schemas.openxmlformats.org/spreadsheetml/2006/main" count="1215" uniqueCount="537">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</sst>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2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17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4" fillId="3" borderId="4" xfId="0" applyNumberFormat="1" applyFont="1" applyFill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164" fontId="14" fillId="3" borderId="16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4" fillId="0" borderId="16" xfId="0" applyNumberFormat="1" applyFont="1" applyBorder="1" applyAlignment="1">
      <alignment horizontal="center" vertical="center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33" fillId="3" borderId="4" xfId="0" applyNumberFormat="1" applyFont="1" applyFill="1" applyBorder="1" applyAlignment="1">
      <alignment horizontal="center" vertic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13" fillId="0" borderId="16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31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0" fontId="11" fillId="0" borderId="16" xfId="0" applyFont="1" applyBorder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274537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A35" workbookViewId="0">
      <selection activeCell="D52" sqref="D52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388" customWidth="1"/>
    <col min="6" max="6" width="8.125" style="388" customWidth="1"/>
    <col min="7" max="7" width="7.625" style="388" customWidth="1"/>
    <col min="8" max="8" width="9.875" style="388" customWidth="1"/>
    <col min="9" max="9" width="10.875" style="388" customWidth="1"/>
    <col min="10" max="10" width="9.75" style="388" customWidth="1"/>
    <col min="11" max="11" width="10.375" style="388" customWidth="1"/>
    <col min="12" max="12" width="10.875" style="388" customWidth="1"/>
    <col min="13" max="13" width="10.25" style="388" customWidth="1"/>
    <col min="14" max="14" width="10.125" style="388" customWidth="1"/>
    <col min="15" max="15" width="10.625" style="388" customWidth="1"/>
    <col min="16" max="16" width="10.375" style="398" customWidth="1"/>
    <col min="17" max="17" width="9.875" style="388" customWidth="1"/>
    <col min="18" max="18" width="12.125" style="388" customWidth="1"/>
    <col min="19" max="20" width="9" style="409" customWidth="1"/>
    <col min="21" max="26" width="8" customWidth="1"/>
  </cols>
  <sheetData>
    <row r="1" spans="1:26" ht="16.5" customHeight="1">
      <c r="A1" s="1"/>
      <c r="B1" s="1"/>
      <c r="C1" s="1"/>
      <c r="D1" s="2"/>
      <c r="E1" s="385"/>
      <c r="F1" s="385"/>
      <c r="G1" s="385"/>
      <c r="H1" s="385"/>
      <c r="I1" s="385"/>
      <c r="J1" s="385"/>
      <c r="K1" s="385"/>
      <c r="L1" s="385"/>
      <c r="M1" s="385"/>
      <c r="N1" s="385"/>
      <c r="O1" s="385"/>
      <c r="P1" s="389"/>
      <c r="Q1" s="390" t="s">
        <v>0</v>
      </c>
      <c r="R1" s="265"/>
      <c r="S1" s="399"/>
      <c r="T1" s="399"/>
      <c r="U1" s="1"/>
      <c r="V1" s="1"/>
      <c r="W1" s="1"/>
      <c r="X1" s="1"/>
      <c r="Y1" s="1"/>
      <c r="Z1" s="1"/>
    </row>
    <row r="2" spans="1:26" ht="25.5" customHeight="1">
      <c r="A2" s="294" t="s">
        <v>1</v>
      </c>
      <c r="B2" s="274"/>
      <c r="C2" s="274"/>
      <c r="D2" s="274"/>
      <c r="E2" s="274"/>
      <c r="F2" s="385"/>
      <c r="G2" s="385"/>
      <c r="H2" s="385"/>
      <c r="I2" s="385"/>
      <c r="J2" s="385"/>
      <c r="K2" s="296" t="s">
        <v>2</v>
      </c>
      <c r="L2" s="391"/>
      <c r="M2" s="391"/>
      <c r="N2" s="391"/>
      <c r="O2" s="391"/>
      <c r="P2" s="391"/>
      <c r="Q2" s="391"/>
      <c r="R2" s="265"/>
      <c r="S2" s="399"/>
      <c r="T2" s="399"/>
      <c r="U2" s="1"/>
      <c r="V2" s="1"/>
      <c r="W2" s="1"/>
      <c r="X2" s="1"/>
      <c r="Y2" s="1"/>
      <c r="Z2" s="1"/>
    </row>
    <row r="3" spans="1:26" ht="32.25" customHeight="1">
      <c r="A3" s="293" t="s">
        <v>3</v>
      </c>
      <c r="B3" s="274"/>
      <c r="C3" s="274"/>
      <c r="D3" s="274"/>
      <c r="E3" s="274"/>
      <c r="F3" s="266"/>
      <c r="G3" s="385"/>
      <c r="H3" s="385"/>
      <c r="I3" s="385"/>
      <c r="J3" s="385"/>
      <c r="K3" s="295" t="s">
        <v>4</v>
      </c>
      <c r="L3" s="391"/>
      <c r="M3" s="391"/>
      <c r="N3" s="391"/>
      <c r="O3" s="391"/>
      <c r="P3" s="391"/>
      <c r="Q3" s="391"/>
      <c r="R3" s="265"/>
      <c r="S3" s="399"/>
      <c r="T3" s="399"/>
      <c r="U3" s="1"/>
      <c r="V3" s="1"/>
      <c r="W3" s="1"/>
      <c r="X3" s="1"/>
      <c r="Y3" s="1"/>
      <c r="Z3" s="1"/>
    </row>
    <row r="4" spans="1:26" ht="38.25" customHeight="1">
      <c r="A4" s="298" t="s">
        <v>526</v>
      </c>
      <c r="B4" s="299"/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400"/>
      <c r="T4" s="400"/>
      <c r="U4" s="6"/>
      <c r="V4" s="6"/>
      <c r="W4" s="6"/>
      <c r="X4" s="6"/>
      <c r="Y4" s="6"/>
      <c r="Z4" s="6"/>
    </row>
    <row r="5" spans="1:26" ht="29.25" customHeight="1">
      <c r="A5" s="300" t="s">
        <v>140</v>
      </c>
      <c r="B5" s="300"/>
      <c r="C5" s="300"/>
      <c r="D5" s="300"/>
      <c r="E5" s="300"/>
      <c r="F5" s="300"/>
      <c r="G5" s="300"/>
      <c r="H5" s="300"/>
      <c r="I5" s="300"/>
      <c r="J5" s="300"/>
      <c r="K5" s="300"/>
      <c r="L5" s="300"/>
      <c r="M5" s="300"/>
      <c r="N5" s="300"/>
      <c r="O5" s="300"/>
      <c r="P5" s="300"/>
      <c r="Q5" s="300"/>
      <c r="R5" s="300"/>
      <c r="S5" s="300"/>
      <c r="T5" s="300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392"/>
      <c r="K6" s="9"/>
      <c r="L6" s="9"/>
      <c r="M6" s="9"/>
      <c r="N6" s="9"/>
      <c r="O6" s="9"/>
      <c r="P6" s="393"/>
      <c r="Q6" s="9"/>
      <c r="R6" s="34"/>
      <c r="S6" s="401"/>
      <c r="T6" s="401"/>
      <c r="U6" s="7"/>
      <c r="V6" s="7"/>
      <c r="W6" s="7"/>
      <c r="X6" s="7"/>
      <c r="Y6" s="7"/>
      <c r="Z6" s="7"/>
    </row>
    <row r="7" spans="1:26" ht="18" customHeight="1">
      <c r="A7" s="290" t="s">
        <v>5</v>
      </c>
      <c r="B7" s="287" t="s">
        <v>6</v>
      </c>
      <c r="C7" s="279"/>
      <c r="D7" s="297" t="s">
        <v>7</v>
      </c>
      <c r="E7" s="276"/>
      <c r="F7" s="276"/>
      <c r="G7" s="276"/>
      <c r="H7" s="276"/>
      <c r="I7" s="292"/>
      <c r="J7" s="283" t="s">
        <v>8</v>
      </c>
      <c r="K7" s="283" t="s">
        <v>9</v>
      </c>
      <c r="L7" s="283" t="s">
        <v>10</v>
      </c>
      <c r="M7" s="283" t="s">
        <v>11</v>
      </c>
      <c r="N7" s="283" t="s">
        <v>12</v>
      </c>
      <c r="O7" s="283" t="s">
        <v>13</v>
      </c>
      <c r="P7" s="368" t="s">
        <v>524</v>
      </c>
      <c r="Q7" s="283" t="s">
        <v>525</v>
      </c>
      <c r="R7" s="277" t="s">
        <v>14</v>
      </c>
      <c r="S7" s="278"/>
      <c r="T7" s="279"/>
      <c r="U7" s="7"/>
      <c r="V7" s="7"/>
      <c r="W7" s="7"/>
      <c r="X7" s="7"/>
      <c r="Y7" s="7"/>
      <c r="Z7" s="7"/>
    </row>
    <row r="8" spans="1:26" ht="27.75" customHeight="1">
      <c r="A8" s="284"/>
      <c r="B8" s="288"/>
      <c r="C8" s="289"/>
      <c r="D8" s="286" t="s">
        <v>15</v>
      </c>
      <c r="E8" s="286" t="s">
        <v>16</v>
      </c>
      <c r="F8" s="283" t="s">
        <v>17</v>
      </c>
      <c r="G8" s="286" t="s">
        <v>18</v>
      </c>
      <c r="H8" s="283" t="s">
        <v>19</v>
      </c>
      <c r="I8" s="283" t="s">
        <v>20</v>
      </c>
      <c r="J8" s="394"/>
      <c r="K8" s="394"/>
      <c r="L8" s="394"/>
      <c r="M8" s="394"/>
      <c r="N8" s="394"/>
      <c r="O8" s="394"/>
      <c r="P8" s="395"/>
      <c r="Q8" s="394"/>
      <c r="R8" s="280"/>
      <c r="S8" s="281"/>
      <c r="T8" s="282"/>
      <c r="U8" s="7"/>
      <c r="V8" s="7"/>
      <c r="W8" s="7"/>
      <c r="X8" s="7"/>
      <c r="Y8" s="7"/>
      <c r="Z8" s="7"/>
    </row>
    <row r="9" spans="1:26" ht="86.25" customHeight="1">
      <c r="A9" s="285"/>
      <c r="B9" s="280"/>
      <c r="C9" s="282"/>
      <c r="D9" s="285"/>
      <c r="E9" s="386"/>
      <c r="F9" s="386"/>
      <c r="G9" s="386"/>
      <c r="H9" s="386"/>
      <c r="I9" s="386"/>
      <c r="J9" s="394"/>
      <c r="K9" s="386"/>
      <c r="L9" s="386"/>
      <c r="M9" s="386"/>
      <c r="N9" s="386"/>
      <c r="O9" s="386"/>
      <c r="P9" s="396"/>
      <c r="Q9" s="386"/>
      <c r="R9" s="12" t="s">
        <v>21</v>
      </c>
      <c r="S9" s="402" t="s">
        <v>22</v>
      </c>
      <c r="T9" s="402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291" t="s">
        <v>25</v>
      </c>
      <c r="C10" s="292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380"/>
      <c r="Q10" s="14" t="s">
        <v>38</v>
      </c>
      <c r="R10" s="14" t="s">
        <v>39</v>
      </c>
      <c r="S10" s="403" t="s">
        <v>40</v>
      </c>
      <c r="T10" s="403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381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404">
        <f t="shared" ref="S11:S37" si="1">ROUND(IF(AND(N11&gt;0,O11&gt;0,M11&lt;=0,R11=0),P11-Q11,IF(AND(P11&gt;0,R11=200),P11-Q11-R11, )),1)</f>
        <v>44.5</v>
      </c>
      <c r="T11" s="405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8">
        <f>SUM('Mau A1'!N31:N50)</f>
        <v>213.8</v>
      </c>
      <c r="F12" s="268">
        <f>SUM('Mau A1'!O31:O50)</f>
        <v>0</v>
      </c>
      <c r="G12" s="268">
        <f>SUM('Mau A1'!P31:P50)</f>
        <v>949.90000000000009</v>
      </c>
      <c r="H12" s="268">
        <f>SUM('Mau A1'!Q31:Q50)</f>
        <v>0</v>
      </c>
      <c r="I12" s="268">
        <f>SUM('Mau A1'!R31:R50)</f>
        <v>0</v>
      </c>
      <c r="J12" s="268">
        <f>SUM('Mau A1'!T31:T50)</f>
        <v>450</v>
      </c>
      <c r="K12" s="268">
        <f>SUM('Mau A1'!V31:V50)</f>
        <v>112</v>
      </c>
      <c r="L12" s="268">
        <f>SUM('Mau A1'!X31:X50)</f>
        <v>56</v>
      </c>
      <c r="M12" s="268">
        <f>SUM('Mau A1'!Y31:Y50)</f>
        <v>499.9</v>
      </c>
      <c r="N12" s="268">
        <f>SUM('Mau A1'!Z31:Z50)</f>
        <v>-112</v>
      </c>
      <c r="O12" s="268">
        <f>SUM('Mau A1'!AA31:AA50)</f>
        <v>-56</v>
      </c>
      <c r="P12" s="382">
        <f>SUM('Mau A1'!AC31:AC50)</f>
        <v>331.9</v>
      </c>
      <c r="Q12" s="268">
        <f>SUM('Mau A1'!AB31:AB50)</f>
        <v>0</v>
      </c>
      <c r="R12" s="21">
        <f t="shared" si="0"/>
        <v>200</v>
      </c>
      <c r="S12" s="405">
        <f t="shared" si="1"/>
        <v>131.9</v>
      </c>
      <c r="T12" s="405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8">
        <f>SUM('Mau A1'!N51:N70)</f>
        <v>67.5</v>
      </c>
      <c r="F13" s="268">
        <f>SUM('Mau A1'!O51:O70)</f>
        <v>0</v>
      </c>
      <c r="G13" s="268">
        <f>SUM('Mau A1'!P51:P70)</f>
        <v>1060.5</v>
      </c>
      <c r="H13" s="268">
        <f>SUM('Mau A1'!Q51:Q70)</f>
        <v>0</v>
      </c>
      <c r="I13" s="268">
        <f>SUM('Mau A1'!R51:R70)</f>
        <v>0</v>
      </c>
      <c r="J13" s="268">
        <f>SUM('Mau A1'!T51:T70)</f>
        <v>450</v>
      </c>
      <c r="K13" s="268">
        <f>SUM('Mau A1'!V51:V70)</f>
        <v>112</v>
      </c>
      <c r="L13" s="268">
        <f>SUM('Mau A1'!X51:X70)</f>
        <v>56</v>
      </c>
      <c r="M13" s="268">
        <f>SUM('Mau A1'!Y51:Y70)</f>
        <v>610.5</v>
      </c>
      <c r="N13" s="268">
        <f>SUM('Mau A1'!Z51:Z70)</f>
        <v>-112</v>
      </c>
      <c r="O13" s="268">
        <f>SUM('Mau A1'!AA51:AA70)</f>
        <v>-56</v>
      </c>
      <c r="P13" s="377">
        <f>SUM('Mau A1'!AC51:AC70)</f>
        <v>442.5</v>
      </c>
      <c r="Q13" s="268">
        <f>SUM('Mau A1'!AB51:AB70)</f>
        <v>0</v>
      </c>
      <c r="R13" s="21">
        <f t="shared" si="0"/>
        <v>200</v>
      </c>
      <c r="S13" s="405">
        <f t="shared" si="1"/>
        <v>242.5</v>
      </c>
      <c r="T13" s="405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8">
        <f>SUM('Mau A1'!N71:N90)</f>
        <v>139.5</v>
      </c>
      <c r="F14" s="268">
        <f>SUM('Mau A1'!O71:O90)</f>
        <v>0</v>
      </c>
      <c r="G14" s="268">
        <f>SUM('Mau A1'!P71:P90)</f>
        <v>924</v>
      </c>
      <c r="H14" s="268">
        <f>SUM('Mau A1'!Q71:Q90)</f>
        <v>0</v>
      </c>
      <c r="I14" s="268">
        <f>SUM('Mau A1'!R71:R90)</f>
        <v>0</v>
      </c>
      <c r="J14" s="268">
        <f>SUM('Mau A1'!T71:T90)</f>
        <v>450</v>
      </c>
      <c r="K14" s="268">
        <f>SUM('Mau A1'!V71:V90)</f>
        <v>112</v>
      </c>
      <c r="L14" s="268">
        <f>SUM('Mau A1'!X71:X90)</f>
        <v>56</v>
      </c>
      <c r="M14" s="268">
        <f>SUM('Mau A1'!Y71:Y90)</f>
        <v>474</v>
      </c>
      <c r="N14" s="268">
        <f>SUM('Mau A1'!Z71:Z90)</f>
        <v>-112</v>
      </c>
      <c r="O14" s="268">
        <f>SUM('Mau A1'!AA71:AA90)</f>
        <v>-56</v>
      </c>
      <c r="P14" s="377">
        <f>SUM('Mau A1'!AC71:AC90)</f>
        <v>306</v>
      </c>
      <c r="Q14" s="268">
        <f>SUM('Mau A1'!AB71:AB90)</f>
        <v>0</v>
      </c>
      <c r="R14" s="21">
        <f t="shared" si="0"/>
        <v>200</v>
      </c>
      <c r="S14" s="405">
        <f t="shared" si="1"/>
        <v>106</v>
      </c>
      <c r="T14" s="405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A1'!M91:M111)</f>
        <v>1113</v>
      </c>
      <c r="E15" s="268">
        <f>SUM('Mau A1'!N91:N111)</f>
        <v>67.5</v>
      </c>
      <c r="F15" s="268">
        <f>SUM('Mau A1'!O91:O111)</f>
        <v>0</v>
      </c>
      <c r="G15" s="268">
        <f>SUM('Mau A1'!P91:P111)</f>
        <v>1180.5</v>
      </c>
      <c r="H15" s="268">
        <f>SUM('Mau A1'!Q91:Q111)</f>
        <v>0</v>
      </c>
      <c r="I15" s="268">
        <f>SUM('Mau A1'!R91:R111)</f>
        <v>0</v>
      </c>
      <c r="J15" s="268">
        <f>SUM('Mau A1'!T91:T111)</f>
        <v>450</v>
      </c>
      <c r="K15" s="268">
        <f>SUM('Mau A1'!V91:V111)</f>
        <v>112</v>
      </c>
      <c r="L15" s="268">
        <f>SUM('Mau A1'!X91:X111)</f>
        <v>56</v>
      </c>
      <c r="M15" s="268">
        <f>SUM('Mau A1'!Y91:Y111)</f>
        <v>730.5</v>
      </c>
      <c r="N15" s="268">
        <f>SUM('Mau A1'!Z91:Z111)</f>
        <v>-112</v>
      </c>
      <c r="O15" s="268">
        <f>SUM('Mau A1'!AA91:AA111)</f>
        <v>-56</v>
      </c>
      <c r="P15" s="377">
        <f>SUM('Mau A1'!AC91:AC111)</f>
        <v>562.5</v>
      </c>
      <c r="Q15" s="268">
        <f>SUM('Mau A1'!AB91:AB111)</f>
        <v>0</v>
      </c>
      <c r="R15" s="21">
        <f t="shared" si="0"/>
        <v>200</v>
      </c>
      <c r="S15" s="405">
        <f t="shared" si="1"/>
        <v>362.5</v>
      </c>
      <c r="T15" s="405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A1'!B112="","",'Mau A1'!B112)</f>
        <v xml:space="preserve">Nguyễn Thị </v>
      </c>
      <c r="C16" s="28" t="str">
        <f>IF('Mau A1'!C112="","",'Mau A1'!C112)</f>
        <v>Thủy</v>
      </c>
      <c r="D16" s="29">
        <f>SUM('Mau A1'!M112:M130)</f>
        <v>777</v>
      </c>
      <c r="E16" s="268">
        <f>SUM('Mau A1'!N112:N130)</f>
        <v>67.5</v>
      </c>
      <c r="F16" s="268">
        <f>SUM('Mau A1'!O112:O130)</f>
        <v>0</v>
      </c>
      <c r="G16" s="268">
        <f>SUM('Mau A1'!P112:P130)</f>
        <v>844.5</v>
      </c>
      <c r="H16" s="268">
        <f>SUM('Mau A1'!Q112:Q130)</f>
        <v>0</v>
      </c>
      <c r="I16" s="268">
        <f>SUM('Mau A1'!R112:R130)</f>
        <v>0</v>
      </c>
      <c r="J16" s="268">
        <f>SUM('Mau A1'!T112:T130)</f>
        <v>450</v>
      </c>
      <c r="K16" s="268">
        <f>SUM('Mau A1'!V112:V130)</f>
        <v>112</v>
      </c>
      <c r="L16" s="268">
        <f>SUM('Mau A1'!X112:X130)</f>
        <v>56</v>
      </c>
      <c r="M16" s="268">
        <f>SUM('Mau A1'!Y112:Y130)</f>
        <v>394.5</v>
      </c>
      <c r="N16" s="268">
        <f>SUM('Mau A1'!Z112:Z130)</f>
        <v>-112</v>
      </c>
      <c r="O16" s="268">
        <f>SUM('Mau A1'!AA112:AA130)</f>
        <v>-56</v>
      </c>
      <c r="P16" s="377">
        <f>SUM('Mau A1'!AC112:AC130)</f>
        <v>226.5</v>
      </c>
      <c r="Q16" s="268">
        <f>SUM('Mau A1'!AB112:AB130)</f>
        <v>0</v>
      </c>
      <c r="R16" s="21">
        <f t="shared" si="0"/>
        <v>200</v>
      </c>
      <c r="S16" s="404">
        <f t="shared" si="1"/>
        <v>26.5</v>
      </c>
      <c r="T16" s="405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A1'!B131="","",'Mau A1'!B131)</f>
        <v>Nguyễn Thị Thu</v>
      </c>
      <c r="C17" s="28" t="str">
        <f>IF('Mau A1'!C131="","",'Mau A1'!C131)</f>
        <v>Hồng</v>
      </c>
      <c r="D17" s="29">
        <f>SUM('Mau A1'!M131:M150)</f>
        <v>761.2</v>
      </c>
      <c r="E17" s="268">
        <f>SUM('Mau A1'!N131:N150)</f>
        <v>67.5</v>
      </c>
      <c r="F17" s="268">
        <f>SUM('Mau A1'!O131:O150)</f>
        <v>0</v>
      </c>
      <c r="G17" s="268">
        <f>SUM('Mau A1'!P131:P150)</f>
        <v>828.7</v>
      </c>
      <c r="H17" s="268">
        <f>SUM('Mau A1'!Q131:Q150)</f>
        <v>0</v>
      </c>
      <c r="I17" s="268">
        <f>SUM('Mau A1'!R131:R150)</f>
        <v>0</v>
      </c>
      <c r="J17" s="268">
        <f>SUM('Mau A1'!T131:T150)</f>
        <v>450</v>
      </c>
      <c r="K17" s="268">
        <f>SUM('Mau A1'!V131:V150)</f>
        <v>112</v>
      </c>
      <c r="L17" s="268">
        <f>SUM('Mau A1'!X131:X150)</f>
        <v>56</v>
      </c>
      <c r="M17" s="268">
        <f>SUM('Mau A1'!Y131:Y150)</f>
        <v>378.7</v>
      </c>
      <c r="N17" s="268">
        <f>SUM('Mau A1'!Z131:Z150)</f>
        <v>-112</v>
      </c>
      <c r="O17" s="268">
        <f>SUM('Mau A1'!AA131:AA150)</f>
        <v>-56</v>
      </c>
      <c r="P17" s="377">
        <f>SUM('Mau A1'!AC131:AC150)</f>
        <v>210.7</v>
      </c>
      <c r="Q17" s="268">
        <f>SUM('Mau A1'!AB131:AB150)</f>
        <v>0</v>
      </c>
      <c r="R17" s="21">
        <f t="shared" si="0"/>
        <v>200</v>
      </c>
      <c r="S17" s="405">
        <f t="shared" si="1"/>
        <v>10.7</v>
      </c>
      <c r="T17" s="405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A1'!B151="","",'Mau A1'!B151)</f>
        <v xml:space="preserve">Lê Hồng </v>
      </c>
      <c r="C18" s="28" t="str">
        <f>IF('Mau A1'!C151="","",'Mau A1'!C151)</f>
        <v>Thái</v>
      </c>
      <c r="D18" s="29">
        <f>SUM('Mau A1'!M151:M170)</f>
        <v>509.1</v>
      </c>
      <c r="E18" s="268">
        <f>SUM('Mau A1'!N151:N170)</f>
        <v>0</v>
      </c>
      <c r="F18" s="268">
        <f>SUM('Mau A1'!O151:O170)</f>
        <v>0</v>
      </c>
      <c r="G18" s="268">
        <f>SUM('Mau A1'!P151:P170)</f>
        <v>509.1</v>
      </c>
      <c r="H18" s="268">
        <f>SUM('Mau A1'!Q151:Q170)</f>
        <v>0</v>
      </c>
      <c r="I18" s="268">
        <f>SUM('Mau A1'!R151:R170)</f>
        <v>0</v>
      </c>
      <c r="J18" s="268">
        <f>SUM('Mau A1'!T151:T170)</f>
        <v>267.2</v>
      </c>
      <c r="K18" s="268">
        <f>SUM('Mau A1'!V151:V170)</f>
        <v>112</v>
      </c>
      <c r="L18" s="268">
        <f>SUM('Mau A1'!X151:X170)</f>
        <v>56</v>
      </c>
      <c r="M18" s="268">
        <f>SUM('Mau A1'!Y151:Y170)</f>
        <v>241.9</v>
      </c>
      <c r="N18" s="268">
        <f>SUM('Mau A1'!Z151:Z170)</f>
        <v>-112</v>
      </c>
      <c r="O18" s="268">
        <f>SUM('Mau A1'!AA151:AA170)</f>
        <v>-56</v>
      </c>
      <c r="P18" s="377">
        <f>SUM('Mau A1'!AC151:AC170)</f>
        <v>73.900000000000006</v>
      </c>
      <c r="Q18" s="268">
        <f>SUM('Mau A1'!AB151:AB170)</f>
        <v>0</v>
      </c>
      <c r="R18" s="21">
        <f t="shared" si="0"/>
        <v>73.900000000000006</v>
      </c>
      <c r="S18" s="405">
        <f t="shared" si="1"/>
        <v>0</v>
      </c>
      <c r="T18" s="405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373" t="str">
        <f>IF('Mau A1'!B171="","",'Mau A1'!B171)</f>
        <v>Huỳnh Quốc</v>
      </c>
      <c r="C19" s="374" t="str">
        <f>IF('Mau A1'!C171="","",'Mau A1'!C171)</f>
        <v>Dũng</v>
      </c>
      <c r="D19" s="375">
        <f>SUM('Mau A1'!M171:M190)</f>
        <v>661.6</v>
      </c>
      <c r="E19" s="376">
        <f>SUM('Mau A1'!N171)</f>
        <v>67.5</v>
      </c>
      <c r="F19" s="376">
        <f>SUM('Mau A1'!O171)</f>
        <v>0</v>
      </c>
      <c r="G19" s="376">
        <f>SUM('Mau A1'!P171)</f>
        <v>729.1</v>
      </c>
      <c r="H19" s="376">
        <f>SUM('Mau A1'!Q171)</f>
        <v>0</v>
      </c>
      <c r="I19" s="376">
        <f>SUM('Mau A1'!R171)</f>
        <v>44</v>
      </c>
      <c r="J19" s="376">
        <f>SUM('Mau A1'!T171)</f>
        <v>450</v>
      </c>
      <c r="K19" s="376">
        <f>SUM('Mau A1'!V171)</f>
        <v>112</v>
      </c>
      <c r="L19" s="376">
        <f>SUM('Mau A1'!X171)</f>
        <v>56</v>
      </c>
      <c r="M19" s="376">
        <f>SUM('Mau A1'!Y171)</f>
        <v>279.10000000000002</v>
      </c>
      <c r="N19" s="376">
        <f>SUM('Mau A1'!$Z$171)</f>
        <v>-112</v>
      </c>
      <c r="O19" s="376">
        <f>SUM('Mau A1'!AA171)</f>
        <v>-12</v>
      </c>
      <c r="P19" s="377">
        <f>SUM('Mau A1'!AC171)</f>
        <v>155.10000000000002</v>
      </c>
      <c r="Q19" s="376">
        <f>SUM('Mau A1'!AB171)</f>
        <v>0</v>
      </c>
      <c r="R19" s="378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405">
        <f t="shared" ref="S19:S20" si="4">ROUND(IF(AND(N19&gt;0,O19&gt;0,M19&lt;=0,R19=0),P19-Q19,IF(AND(P19&gt;0,R19=200),P19-Q19-R19, )),1)</f>
        <v>0</v>
      </c>
      <c r="T19" s="405">
        <f t="shared" ref="T19:T20" si="5">ROUND(IF(SUM(M19:O19)-Q19&lt;0,SUM(M19:O19)-Q19, ),1)</f>
        <v>0</v>
      </c>
      <c r="U19" s="379"/>
      <c r="V19" s="379"/>
      <c r="W19" s="379"/>
      <c r="X19" s="379"/>
      <c r="Y19" s="379"/>
      <c r="Z19" s="379"/>
    </row>
    <row r="20" spans="1:26" s="133" customFormat="1" ht="18" customHeight="1">
      <c r="A20" s="372">
        <v>10</v>
      </c>
      <c r="B20" s="373" t="str">
        <f>IF('Mau A1'!B191="","",'Mau A1'!B191)</f>
        <v>Hồ Ngọc</v>
      </c>
      <c r="C20" s="374" t="str">
        <f>IF('Mau A1'!C191="","",'Mau A1'!C191)</f>
        <v>Chi</v>
      </c>
      <c r="D20" s="375">
        <f>SUM('Mau A1'!M191:M211)</f>
        <v>889.59999999999991</v>
      </c>
      <c r="E20" s="376">
        <f>SUM('Mau A1'!N191)</f>
        <v>67.5</v>
      </c>
      <c r="F20" s="376">
        <f>SUM('Mau A1'!O191)</f>
        <v>0</v>
      </c>
      <c r="G20" s="268">
        <f>SUM('Mau A1'!P191:P211)</f>
        <v>957.09999999999991</v>
      </c>
      <c r="H20" s="376">
        <f>SUM('Mau A1'!Q191)</f>
        <v>0</v>
      </c>
      <c r="I20" s="376">
        <f>SUM('Mau A1'!R191)</f>
        <v>44</v>
      </c>
      <c r="J20" s="376">
        <f>SUM('Mau A1'!T191)</f>
        <v>450</v>
      </c>
      <c r="K20" s="376">
        <f>SUM('Mau A1'!V191)</f>
        <v>112</v>
      </c>
      <c r="L20" s="376">
        <f>SUM('Mau A1'!X153:X172)</f>
        <v>56</v>
      </c>
      <c r="M20" s="376">
        <f>SUM('Mau A1'!Y191)</f>
        <v>507.1</v>
      </c>
      <c r="N20" s="376">
        <f>SUM('Mau A1'!$Z$191)</f>
        <v>-112</v>
      </c>
      <c r="O20" s="376">
        <f>SUM('Mau A1'!AA191)</f>
        <v>-12</v>
      </c>
      <c r="P20" s="377">
        <f>SUM('Mau A1'!AC191)</f>
        <v>383.1</v>
      </c>
      <c r="Q20" s="376">
        <f>SUM('Mau A1'!AB191)</f>
        <v>0</v>
      </c>
      <c r="R20" s="378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405">
        <f t="shared" si="4"/>
        <v>183.1</v>
      </c>
      <c r="T20" s="405">
        <f t="shared" si="5"/>
        <v>0</v>
      </c>
      <c r="U20" s="379"/>
      <c r="V20" s="379"/>
      <c r="W20" s="379"/>
      <c r="X20" s="379"/>
      <c r="Y20" s="379"/>
      <c r="Z20" s="379"/>
    </row>
    <row r="21" spans="1:26" ht="18" customHeight="1">
      <c r="A21" s="104">
        <v>11</v>
      </c>
      <c r="B21" s="27" t="str">
        <f>IF('Mau A1'!B212="","",'Mau A1'!B212)</f>
        <v>Nguyễn Thị Khánh</v>
      </c>
      <c r="C21" s="28" t="str">
        <f>IF('Mau A1'!C212="","",'Mau A1'!C212)</f>
        <v>Thư</v>
      </c>
      <c r="D21" s="29">
        <f>SUM('Mau A1'!M212:M230)</f>
        <v>740.3</v>
      </c>
      <c r="E21" s="268">
        <f>SUM('Mau A1'!N212:N230)</f>
        <v>67.5</v>
      </c>
      <c r="F21" s="268">
        <f>SUM('Mau A1'!O212:O230)</f>
        <v>0</v>
      </c>
      <c r="G21" s="268">
        <f>SUM('Mau A1'!P212:P230)</f>
        <v>807.8</v>
      </c>
      <c r="H21" s="268">
        <f>SUM('Mau A1'!Q212:Q230)</f>
        <v>0</v>
      </c>
      <c r="I21" s="268">
        <f>SUM('Mau A1'!R212:R230)</f>
        <v>44</v>
      </c>
      <c r="J21" s="268">
        <f>SUM('Mau A1'!T212:T230)</f>
        <v>450</v>
      </c>
      <c r="K21" s="268">
        <f>SUM('Mau A1'!V212:V230)</f>
        <v>112</v>
      </c>
      <c r="L21" s="268">
        <f>SUM('Mau A1'!X212:X230)</f>
        <v>56</v>
      </c>
      <c r="M21" s="268">
        <f>SUM('Mau A1'!Y212:Y230)</f>
        <v>357.8</v>
      </c>
      <c r="N21" s="268">
        <f>SUM('Mau A1'!Z212:Z230)</f>
        <v>-112</v>
      </c>
      <c r="O21" s="268">
        <f>SUM('Mau A1'!AA212:AA230)</f>
        <v>-12</v>
      </c>
      <c r="P21" s="377">
        <f>SUM('Mau A1'!AC212:AC230)</f>
        <v>233.8</v>
      </c>
      <c r="Q21" s="268">
        <f>SUM('Mau A1'!AB212:AB230)</f>
        <v>0</v>
      </c>
      <c r="R21" s="21">
        <f t="shared" si="0"/>
        <v>200</v>
      </c>
      <c r="S21" s="405">
        <f t="shared" si="1"/>
        <v>33.799999999999997</v>
      </c>
      <c r="T21" s="405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A1'!B231="","",'Mau A1'!B231)</f>
        <v>Nguyễn Sanh</v>
      </c>
      <c r="C22" s="28" t="s">
        <v>42</v>
      </c>
      <c r="D22" s="29">
        <f>SUM('Mau A1'!M231:M247)</f>
        <v>906.90000000000009</v>
      </c>
      <c r="E22" s="268">
        <f>SUM('Mau A1'!N231:N247)</f>
        <v>67.5</v>
      </c>
      <c r="F22" s="268">
        <f>SUM('Mau A1'!O231:O247)</f>
        <v>0</v>
      </c>
      <c r="G22" s="268">
        <f>SUM('Mau A1'!P231:P247)</f>
        <v>974.40000000000009</v>
      </c>
      <c r="H22" s="268">
        <f>SUM('Mau A1'!Q231:Q247)</f>
        <v>0</v>
      </c>
      <c r="I22" s="268">
        <f>SUM('Mau A1'!R231:R247)</f>
        <v>55</v>
      </c>
      <c r="J22" s="268">
        <f>SUM('Mau A1'!T231:T247)</f>
        <v>0</v>
      </c>
      <c r="K22" s="268">
        <f>SUM('Mau A1'!V231:V247)</f>
        <v>112</v>
      </c>
      <c r="L22" s="268">
        <f>SUM('Mau A1'!X231:X247)</f>
        <v>56</v>
      </c>
      <c r="M22" s="268">
        <f>SUM('Mau A1'!Y231:Y247)</f>
        <v>524.4</v>
      </c>
      <c r="N22" s="268">
        <f>SUM('Mau A1'!Z231:Z247)</f>
        <v>-112</v>
      </c>
      <c r="O22" s="268">
        <f>SUM('Mau A1'!AA231:AA247)</f>
        <v>-1</v>
      </c>
      <c r="P22" s="377">
        <f>SUM('Mau A1'!AC231:AC247)</f>
        <v>411.4</v>
      </c>
      <c r="Q22" s="268">
        <f>SUM('Mau A1'!AB231:AB247)</f>
        <v>0</v>
      </c>
      <c r="R22" s="21">
        <f t="shared" si="0"/>
        <v>200</v>
      </c>
      <c r="S22" s="405">
        <f t="shared" si="1"/>
        <v>211.4</v>
      </c>
      <c r="T22" s="405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A1'!B251="","",'Mau A1'!B251)</f>
        <v>Võ Anh</v>
      </c>
      <c r="C23" s="28" t="s">
        <v>43</v>
      </c>
      <c r="D23" s="29">
        <f>SUM('Mau A1'!M251:M268)</f>
        <v>771.3</v>
      </c>
      <c r="E23" s="268">
        <f>SUM('Mau A1'!N251:N268)</f>
        <v>67.5</v>
      </c>
      <c r="F23" s="268">
        <f>SUM('Mau A1'!O251:O268)</f>
        <v>0</v>
      </c>
      <c r="G23" s="268">
        <f>SUM('Mau A1'!P251:P268)</f>
        <v>838.8</v>
      </c>
      <c r="H23" s="268">
        <f>SUM('Mau A1'!Q251:Q268)</f>
        <v>0</v>
      </c>
      <c r="I23" s="268">
        <f>SUM('Mau A1'!R251:R268)</f>
        <v>56</v>
      </c>
      <c r="J23" s="268">
        <f>SUM('Mau A1'!T251:T268)</f>
        <v>0</v>
      </c>
      <c r="K23" s="268">
        <f>SUM('Mau A1'!V251:V268)</f>
        <v>112</v>
      </c>
      <c r="L23" s="268">
        <f>SUM('Mau A1'!X251:X268)</f>
        <v>56</v>
      </c>
      <c r="M23" s="268">
        <f>SUM('Mau A1'!Y251:Y268)</f>
        <v>388.8</v>
      </c>
      <c r="N23" s="268">
        <f>SUM('Mau A1'!Z251:Z268)</f>
        <v>-112</v>
      </c>
      <c r="O23" s="268">
        <f>SUM('Mau A1'!AA251:AA268)</f>
        <v>0</v>
      </c>
      <c r="P23" s="377">
        <f>SUM('Mau A1'!AC251:AC268)</f>
        <v>276.8</v>
      </c>
      <c r="Q23" s="268">
        <f>SUM('Mau A1'!AB251:AB268)</f>
        <v>0</v>
      </c>
      <c r="R23" s="21">
        <f t="shared" si="0"/>
        <v>200</v>
      </c>
      <c r="S23" s="405">
        <f t="shared" si="1"/>
        <v>76.8</v>
      </c>
      <c r="T23" s="405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A1'!B271="","",'Mau A1'!B271)</f>
        <v>Ng Ng Hoàng Ngọc</v>
      </c>
      <c r="C24" s="28" t="s">
        <v>44</v>
      </c>
      <c r="D24" s="29">
        <f>SUM('Mau A1'!J271:K287)</f>
        <v>535.20000000000005</v>
      </c>
      <c r="E24" s="268">
        <f>SUM('Mau A1'!K271:L287)</f>
        <v>25.999999999999996</v>
      </c>
      <c r="F24" s="268">
        <f>SUM('Mau A1'!O252:O269)</f>
        <v>0</v>
      </c>
      <c r="G24" s="268">
        <f>SUM('Mau A1'!M271:N287)</f>
        <v>867.19999999999993</v>
      </c>
      <c r="H24" s="268">
        <f>SUM('Mau A1'!N271:O287)</f>
        <v>67.5</v>
      </c>
      <c r="I24" s="268">
        <f>SUM('Mau A1'!O271:P287)</f>
        <v>867.19999999999993</v>
      </c>
      <c r="J24" s="268">
        <f>SUM('Mau A1'!Q271:Q287)</f>
        <v>0</v>
      </c>
      <c r="K24" s="268">
        <f>SUM('Mau A1'!S271:S287)</f>
        <v>0</v>
      </c>
      <c r="L24" s="268">
        <f>SUM('Mau A1'!U271:U287)</f>
        <v>0</v>
      </c>
      <c r="M24" s="268">
        <f>SUM('Mau A1'!V271:V287)</f>
        <v>112</v>
      </c>
      <c r="N24" s="268">
        <f>SUM('Mau A1'!Z271:Z287)</f>
        <v>-112</v>
      </c>
      <c r="O24" s="268">
        <f>SUM('Mau A1'!AA271:AA287)</f>
        <v>-6</v>
      </c>
      <c r="P24" s="377">
        <f>SUM('Mau A1'!AC271:AC287)</f>
        <v>299.2</v>
      </c>
      <c r="Q24" s="268">
        <f>SUM('Mau A1'!AB271:AB287)</f>
        <v>0</v>
      </c>
      <c r="R24" s="21">
        <f t="shared" si="0"/>
        <v>200</v>
      </c>
      <c r="S24" s="405">
        <f t="shared" si="1"/>
        <v>99.2</v>
      </c>
      <c r="T24" s="405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A1'!B291="","",'Mau A1'!B291)</f>
        <v xml:space="preserve">Trần Việt </v>
      </c>
      <c r="C25" s="28" t="str">
        <f>IF('Mau A1'!C291="","",'Mau A1'!C291)</f>
        <v>Khánh</v>
      </c>
      <c r="D25" s="29">
        <f>SUM('Mau A1'!M291:M309)</f>
        <v>935.09999999999991</v>
      </c>
      <c r="E25" s="268">
        <f>SUM('Mau A1'!N291:N309)</f>
        <v>112.5</v>
      </c>
      <c r="F25" s="268">
        <f>SUM('Mau A1'!O291:O309)</f>
        <v>0</v>
      </c>
      <c r="G25" s="268">
        <f>SUM('Mau A1'!P291:P309)</f>
        <v>1047.5999999999999</v>
      </c>
      <c r="H25" s="268">
        <f>SUM('Mau A1'!Q291:Q309)</f>
        <v>0</v>
      </c>
      <c r="I25" s="268">
        <f>SUM('Mau A1'!R291:R309)</f>
        <v>50</v>
      </c>
      <c r="J25" s="268">
        <f>SUM('Mau A1'!T291:T309)</f>
        <v>450</v>
      </c>
      <c r="K25" s="268">
        <f>SUM('Mau A1'!V291:V309)</f>
        <v>112</v>
      </c>
      <c r="L25" s="268">
        <f>SUM('Mau A1'!X291:X309)</f>
        <v>56</v>
      </c>
      <c r="M25" s="268">
        <f>SUM('Mau A1'!Y291:Y309)</f>
        <v>597.6</v>
      </c>
      <c r="N25" s="268">
        <f>SUM('Mau A1'!Z291:Z309)</f>
        <v>-112</v>
      </c>
      <c r="O25" s="268">
        <f>SUM('Mau A1'!AA291:AA309)</f>
        <v>-6</v>
      </c>
      <c r="P25" s="377">
        <f>SUM('Mau A1'!AC291:AC309)</f>
        <v>479.6</v>
      </c>
      <c r="Q25" s="268">
        <f>SUM('Mau A1'!AB291:AB309)</f>
        <v>0</v>
      </c>
      <c r="R25" s="21">
        <f t="shared" si="0"/>
        <v>200</v>
      </c>
      <c r="S25" s="405">
        <f t="shared" si="1"/>
        <v>279.60000000000002</v>
      </c>
      <c r="T25" s="405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A1'!B310="","",'Mau A1'!B310)</f>
        <v>Đỗ Thị Hải</v>
      </c>
      <c r="C26" s="28" t="str">
        <f>IF('Mau A1'!C310="","",'Mau A1'!C310)</f>
        <v>Yến</v>
      </c>
      <c r="D26" s="29">
        <f>SUM('Mau A1'!M310:M327)</f>
        <v>793.7</v>
      </c>
      <c r="E26" s="268">
        <f>SUM('Mau A1'!N310:N327)</f>
        <v>67.5</v>
      </c>
      <c r="F26" s="268">
        <f>SUM('Mau A1'!O310:O327)</f>
        <v>0</v>
      </c>
      <c r="G26" s="268">
        <f>SUM('Mau A1'!P310:P327)</f>
        <v>861.2</v>
      </c>
      <c r="H26" s="268">
        <f>SUM('Mau A1'!Q310:Q327)</f>
        <v>0</v>
      </c>
      <c r="I26" s="268">
        <f>SUM('Mau A1'!R310:R327)</f>
        <v>55</v>
      </c>
      <c r="J26" s="268">
        <f>SUM('Mau A1'!T310:T327)</f>
        <v>450</v>
      </c>
      <c r="K26" s="268">
        <f>SUM('Mau A1'!V310:V327)</f>
        <v>112</v>
      </c>
      <c r="L26" s="268">
        <f>SUM('Mau A1'!X310:X327)</f>
        <v>56</v>
      </c>
      <c r="M26" s="268">
        <f>SUM('Mau A1'!Y310:Y327)</f>
        <v>411.2</v>
      </c>
      <c r="N26" s="268">
        <f>SUM('Mau A1'!Z310:Z327)</f>
        <v>-112</v>
      </c>
      <c r="O26" s="268">
        <f>SUM('Mau A1'!AA310:AA327)</f>
        <v>-1</v>
      </c>
      <c r="P26" s="377">
        <f>SUM('Mau A1'!AC310:AC327)</f>
        <v>298.2</v>
      </c>
      <c r="Q26" s="268">
        <f>SUM('Mau A1'!AB310:AB327)</f>
        <v>0</v>
      </c>
      <c r="R26" s="21">
        <f t="shared" si="0"/>
        <v>200</v>
      </c>
      <c r="S26" s="405">
        <f t="shared" si="1"/>
        <v>98.2</v>
      </c>
      <c r="T26" s="405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A1'!B328="","",'Mau A1'!B328)</f>
        <v>Trần Vĩnh</v>
      </c>
      <c r="C27" s="28" t="str">
        <f>IF('Mau A1'!C328="","",'Mau A1'!C328)</f>
        <v>Xuyên</v>
      </c>
      <c r="D27" s="29">
        <f>SUM('Mau A1'!M328:M347)</f>
        <v>967</v>
      </c>
      <c r="E27" s="268">
        <f>SUM('Mau A1'!N328:N347)</f>
        <v>67.5</v>
      </c>
      <c r="F27" s="268">
        <f>SUM('Mau A1'!O328:O347)</f>
        <v>0</v>
      </c>
      <c r="G27" s="268">
        <f>SUM('Mau A1'!P328:P347)</f>
        <v>1034.5</v>
      </c>
      <c r="H27" s="268">
        <f>SUM('Mau A1'!Q328:Q347)</f>
        <v>0</v>
      </c>
      <c r="I27" s="268">
        <f>SUM('Mau A1'!R328:R347)</f>
        <v>52</v>
      </c>
      <c r="J27" s="268">
        <f>SUM('Mau A1'!T328:T347)</f>
        <v>450</v>
      </c>
      <c r="K27" s="268">
        <f>SUM('Mau A1'!V328:V347)</f>
        <v>112</v>
      </c>
      <c r="L27" s="268">
        <f>SUM('Mau A1'!X328:X347)</f>
        <v>56</v>
      </c>
      <c r="M27" s="268">
        <f>SUM('Mau A1'!Y328:Y347)</f>
        <v>584.5</v>
      </c>
      <c r="N27" s="268">
        <f>SUM('Mau A1'!Z328:Z347)</f>
        <v>-112</v>
      </c>
      <c r="O27" s="268">
        <f>SUM('Mau A1'!AA328:AA347)</f>
        <v>-4</v>
      </c>
      <c r="P27" s="377">
        <f>SUM('Mau A1'!AC328:AC347)</f>
        <v>468.5</v>
      </c>
      <c r="Q27" s="268">
        <f>SUM('Mau A1'!AB328:AB347)</f>
        <v>0</v>
      </c>
      <c r="R27" s="21">
        <f t="shared" si="0"/>
        <v>200</v>
      </c>
      <c r="S27" s="404">
        <f t="shared" si="1"/>
        <v>268.5</v>
      </c>
      <c r="T27" s="405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A1'!B348="","",'Mau A1'!B348)</f>
        <v xml:space="preserve">Nguyễn Cao </v>
      </c>
      <c r="C28" s="28" t="str">
        <f>IF('Mau A1'!C348="","",'Mau A1'!C348)</f>
        <v>Phong</v>
      </c>
      <c r="D28" s="29">
        <f>SUM('Mau A1'!M348:M370)</f>
        <v>1101.5</v>
      </c>
      <c r="E28" s="268">
        <f>SUM('Mau A1'!N348:N370)</f>
        <v>89.5</v>
      </c>
      <c r="F28" s="268">
        <f>SUM('Mau A1'!O348:O370)</f>
        <v>0</v>
      </c>
      <c r="G28" s="268">
        <f>SUM('Mau A1'!P348:P370)</f>
        <v>1191</v>
      </c>
      <c r="H28" s="268">
        <f>SUM('Mau A1'!Q348:Q370)</f>
        <v>0</v>
      </c>
      <c r="I28" s="268">
        <f>SUM('Mau A1'!R348:R370)</f>
        <v>35</v>
      </c>
      <c r="J28" s="268">
        <f>SUM('Mau A1'!T348:T370)</f>
        <v>450</v>
      </c>
      <c r="K28" s="268">
        <f>SUM('Mau A1'!V348:V370)</f>
        <v>112</v>
      </c>
      <c r="L28" s="268">
        <f>SUM('Mau A1'!X348:X370)</f>
        <v>56</v>
      </c>
      <c r="M28" s="268">
        <f>SUM('Mau A1'!Y348:Y370)</f>
        <v>741</v>
      </c>
      <c r="N28" s="268">
        <f>SUM('Mau A1'!Z348:Z370)</f>
        <v>-112</v>
      </c>
      <c r="O28" s="268">
        <f>SUM('Mau A1'!AA348:AA370)</f>
        <v>-21</v>
      </c>
      <c r="P28" s="377">
        <f>SUM('Mau A1'!AC348:AC370)</f>
        <v>608</v>
      </c>
      <c r="Q28" s="268">
        <f>SUM('Mau A1'!AB348:AB370)</f>
        <v>0</v>
      </c>
      <c r="R28" s="21">
        <f t="shared" si="0"/>
        <v>200</v>
      </c>
      <c r="S28" s="404">
        <f t="shared" si="1"/>
        <v>408</v>
      </c>
      <c r="T28" s="405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A1'!B371="","",'Mau A1'!B371)</f>
        <v>Mai Chiếm</v>
      </c>
      <c r="C29" s="28" t="str">
        <f>IF('Mau A1'!C371="","",'Mau A1'!C371)</f>
        <v>Tuấn</v>
      </c>
      <c r="D29" s="29">
        <f>SUM('Mau A1'!M371:M384)</f>
        <v>852</v>
      </c>
      <c r="E29" s="268">
        <f>SUM('Mau A1'!N371:N384)</f>
        <v>67.5</v>
      </c>
      <c r="F29" s="268">
        <f>SUM('Mau A1'!O371:O384)</f>
        <v>0</v>
      </c>
      <c r="G29" s="268">
        <f>SUM('Mau A1'!P371:P384)</f>
        <v>919.5</v>
      </c>
      <c r="H29" s="268">
        <f>SUM('Mau A1'!Q371:Q384)</f>
        <v>0</v>
      </c>
      <c r="I29" s="268">
        <f>SUM('Mau A1'!R371:R384)</f>
        <v>55</v>
      </c>
      <c r="J29" s="268">
        <f>SUM('Mau A1'!T371:T384)</f>
        <v>450</v>
      </c>
      <c r="K29" s="268">
        <f>SUM('Mau A1'!V371:V384)</f>
        <v>112</v>
      </c>
      <c r="L29" s="268">
        <f>SUM('Mau A1'!X371:X384)</f>
        <v>56</v>
      </c>
      <c r="M29" s="268">
        <f>SUM('Mau A1'!Y371:Y384)</f>
        <v>469.5</v>
      </c>
      <c r="N29" s="268">
        <f>SUM('Mau A1'!Z371:Z384)</f>
        <v>-112</v>
      </c>
      <c r="O29" s="268">
        <f>SUM('Mau A1'!AA371:AA384)</f>
        <v>-1</v>
      </c>
      <c r="P29" s="377">
        <f>SUM('Mau A1'!AC371:AC384)</f>
        <v>356.5</v>
      </c>
      <c r="Q29" s="268">
        <f>SUM('Mau A1'!AB371:AB384)</f>
        <v>0</v>
      </c>
      <c r="R29" s="21">
        <f t="shared" si="0"/>
        <v>200</v>
      </c>
      <c r="S29" s="405">
        <f t="shared" si="1"/>
        <v>156.5</v>
      </c>
      <c r="T29" s="405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A1'!B385="","",'Mau A1'!B385)</f>
        <v>Lê Quý Hưng</v>
      </c>
      <c r="C30" s="28" t="str">
        <f>IF('Mau A1'!C385="","",'Mau A1'!C385)</f>
        <v>Quốc</v>
      </c>
      <c r="D30" s="29">
        <f>SUM('Mau A1'!M385:M406)</f>
        <v>1042.6999999999998</v>
      </c>
      <c r="E30" s="268">
        <f>SUM('Mau A1'!N385:N406)</f>
        <v>67.5</v>
      </c>
      <c r="F30" s="268">
        <f>SUM('Mau A1'!O385:O406)</f>
        <v>0</v>
      </c>
      <c r="G30" s="268">
        <f>SUM('Mau A1'!P385:P406)</f>
        <v>1110.1999999999998</v>
      </c>
      <c r="H30" s="268">
        <f>SUM('Mau A1'!Q385:Q406)</f>
        <v>0</v>
      </c>
      <c r="I30" s="268">
        <f>SUM('Mau A1'!R385:R406)</f>
        <v>45</v>
      </c>
      <c r="J30" s="268">
        <f>SUM('Mau A1'!T385:T406)</f>
        <v>450</v>
      </c>
      <c r="K30" s="268">
        <f>SUM('Mau A1'!V385:V406)</f>
        <v>112</v>
      </c>
      <c r="L30" s="268">
        <f>SUM('Mau A1'!X385:X406)</f>
        <v>56</v>
      </c>
      <c r="M30" s="268">
        <f>SUM('Mau A1'!Y385:Y406)</f>
        <v>660.2</v>
      </c>
      <c r="N30" s="268">
        <f>SUM('Mau A1'!Z385:Z406)</f>
        <v>-112</v>
      </c>
      <c r="O30" s="268">
        <f>SUM('Mau A1'!AA385:AA406)</f>
        <v>-11</v>
      </c>
      <c r="P30" s="377">
        <f>SUM('Mau A1'!AC385:AC406)</f>
        <v>537.20000000000005</v>
      </c>
      <c r="Q30" s="268">
        <f>SUM('Mau A1'!AB385:AB406)</f>
        <v>0</v>
      </c>
      <c r="R30" s="21">
        <f t="shared" si="0"/>
        <v>200</v>
      </c>
      <c r="S30" s="404">
        <f t="shared" si="1"/>
        <v>337.2</v>
      </c>
      <c r="T30" s="405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A1'!B407="","",'Mau A1'!B407)</f>
        <v>Nguyễn Văn</v>
      </c>
      <c r="C31" s="28" t="str">
        <f>IF('Mau A1'!C407="","",'Mau A1'!C407)</f>
        <v>Đôn</v>
      </c>
      <c r="D31" s="29">
        <f>SUM('Mau A1'!M407:M431)</f>
        <v>941.90000000000009</v>
      </c>
      <c r="E31" s="268">
        <f>SUM('Mau A1'!N407:N431)</f>
        <v>175.5</v>
      </c>
      <c r="F31" s="268">
        <f>SUM('Mau A1'!O407:O431)</f>
        <v>0</v>
      </c>
      <c r="G31" s="268">
        <f>SUM('Mau A1'!P407:P431)</f>
        <v>1117.4000000000001</v>
      </c>
      <c r="H31" s="268">
        <f>SUM('Mau A1'!Q407:Q431)</f>
        <v>42.9</v>
      </c>
      <c r="I31" s="268">
        <f>SUM('Mau A1'!R407:R431)</f>
        <v>56</v>
      </c>
      <c r="J31" s="268">
        <f>SUM('Mau A1'!T407:T431)</f>
        <v>450</v>
      </c>
      <c r="K31" s="268">
        <f>SUM('Mau A1'!V407:V431)</f>
        <v>112</v>
      </c>
      <c r="L31" s="268">
        <f>SUM('Mau A1'!X407:X431)</f>
        <v>56</v>
      </c>
      <c r="M31" s="268">
        <f>SUM('Mau A1'!Y407:Y431)</f>
        <v>667.4</v>
      </c>
      <c r="N31" s="268">
        <f>SUM('Mau A1'!Z407:Z431)</f>
        <v>-69.099999999999994</v>
      </c>
      <c r="O31" s="268">
        <f>SUM('Mau A1'!AA407:AA431)</f>
        <v>0</v>
      </c>
      <c r="P31" s="377">
        <f>SUM('Mau A1'!AC407:AC431)</f>
        <v>598.29999999999995</v>
      </c>
      <c r="Q31" s="268">
        <f>SUM('Mau A1'!AB407:AB431)</f>
        <v>0</v>
      </c>
      <c r="R31" s="21">
        <f t="shared" si="0"/>
        <v>200</v>
      </c>
      <c r="S31" s="405">
        <f t="shared" si="1"/>
        <v>398.3</v>
      </c>
      <c r="T31" s="405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A1'!B432="","",'Mau A1'!B432)</f>
        <v>Bùi Văn</v>
      </c>
      <c r="C32" s="28" t="str">
        <f>IF('Mau A1'!C432="","",'Mau A1'!C432)</f>
        <v>Dũng</v>
      </c>
      <c r="D32" s="29">
        <f>SUM('Mau A1'!M432:M453)</f>
        <v>754.3</v>
      </c>
      <c r="E32" s="268">
        <f>SUM('Mau A1'!N432:N453)</f>
        <v>67.5</v>
      </c>
      <c r="F32" s="268">
        <f>SUM('Mau A1'!O432:O453)</f>
        <v>0</v>
      </c>
      <c r="G32" s="268">
        <f>SUM('Mau A1'!P432:P453)</f>
        <v>821.8</v>
      </c>
      <c r="H32" s="268">
        <f>SUM('Mau A1'!Q432:Q453)</f>
        <v>0</v>
      </c>
      <c r="I32" s="268">
        <f>SUM('Mau A1'!R432:R453)</f>
        <v>56</v>
      </c>
      <c r="J32" s="268">
        <f>SUM('Mau A1'!T432:T453)</f>
        <v>450</v>
      </c>
      <c r="K32" s="268">
        <f>SUM('Mau A1'!V432:V453)</f>
        <v>112</v>
      </c>
      <c r="L32" s="268">
        <f>SUM('Mau A1'!X432:X453)</f>
        <v>56</v>
      </c>
      <c r="M32" s="268">
        <f>SUM('Mau A1'!Y432:Y453)</f>
        <v>371.8</v>
      </c>
      <c r="N32" s="268">
        <f>SUM('Mau A1'!Z432:Z453)</f>
        <v>-112</v>
      </c>
      <c r="O32" s="268">
        <f>SUM('Mau A1'!AA432:AA453)</f>
        <v>0</v>
      </c>
      <c r="P32" s="377">
        <f>SUM('Mau A1'!AC432:AC453)</f>
        <v>259.8</v>
      </c>
      <c r="Q32" s="268">
        <f>SUM('Mau A1'!AB432:AB453)</f>
        <v>0</v>
      </c>
      <c r="R32" s="21">
        <f t="shared" si="0"/>
        <v>200</v>
      </c>
      <c r="S32" s="405">
        <f t="shared" si="1"/>
        <v>59.8</v>
      </c>
      <c r="T32" s="405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A1'!B454="","",'Mau A1'!B454)</f>
        <v>Đậng Ngọc</v>
      </c>
      <c r="C33" s="28" t="str">
        <f>IF('Mau A1'!C454="","",'Mau A1'!C454)</f>
        <v>Đoàn</v>
      </c>
      <c r="D33" s="29">
        <f>SUM('Mau A1'!M454:M479)</f>
        <v>1089.3</v>
      </c>
      <c r="E33" s="268">
        <f>SUM('Mau A1'!N454:N479)</f>
        <v>67.5</v>
      </c>
      <c r="F33" s="268">
        <f>SUM('Mau A1'!O454:O479)</f>
        <v>0</v>
      </c>
      <c r="G33" s="268">
        <f>SUM('Mau A1'!P454:P479)</f>
        <v>1156.8</v>
      </c>
      <c r="H33" s="268">
        <f>SUM('Mau A1'!Q454:Q479)</f>
        <v>0</v>
      </c>
      <c r="I33" s="268">
        <f>SUM('Mau A1'!R454:R479)</f>
        <v>56</v>
      </c>
      <c r="J33" s="268">
        <f>SUM('Mau A1'!T454:T479)</f>
        <v>450</v>
      </c>
      <c r="K33" s="268">
        <f>SUM('Mau A1'!V454:V479)</f>
        <v>112</v>
      </c>
      <c r="L33" s="268">
        <f>SUM('Mau A1'!X454:X479)</f>
        <v>56</v>
      </c>
      <c r="M33" s="268">
        <f>SUM('Mau A1'!Y454:Y479)</f>
        <v>706.8</v>
      </c>
      <c r="N33" s="268">
        <f>SUM('Mau A1'!Z454:Z479)</f>
        <v>-112</v>
      </c>
      <c r="O33" s="268">
        <f>SUM('Mau A1'!AA454:AA479)</f>
        <v>0</v>
      </c>
      <c r="P33" s="377">
        <f>SUM('Mau A1'!AC454:AC479)</f>
        <v>594.79999999999995</v>
      </c>
      <c r="Q33" s="268">
        <f>SUM('Mau A1'!AB454:AB479)</f>
        <v>0</v>
      </c>
      <c r="R33" s="21">
        <f t="shared" si="0"/>
        <v>200</v>
      </c>
      <c r="S33" s="405">
        <f t="shared" si="1"/>
        <v>394.8</v>
      </c>
      <c r="T33" s="405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A1'!B480="","",'Mau A1'!B480)</f>
        <v>Lê Tất</v>
      </c>
      <c r="C34" s="28" t="str">
        <f>IF('Mau A1'!C480="","",'Mau A1'!C480)</f>
        <v>Đạt</v>
      </c>
      <c r="D34" s="29">
        <f>SUM('Mau A1'!M480:M493)</f>
        <v>55.3</v>
      </c>
      <c r="E34" s="268">
        <f>SUM('Mau A1'!N480:N493)</f>
        <v>4.5</v>
      </c>
      <c r="F34" s="268">
        <f>SUM('Mau A1'!O480:O493)</f>
        <v>0</v>
      </c>
      <c r="G34" s="268">
        <f>SUM('Mau A1'!P480:P493)</f>
        <v>59.8</v>
      </c>
      <c r="H34" s="268">
        <f>SUM('Mau A1'!Q480:Q493)</f>
        <v>0</v>
      </c>
      <c r="I34" s="268">
        <f>SUM('Mau A1'!R480:R493)</f>
        <v>41</v>
      </c>
      <c r="J34" s="268">
        <f>SUM('Mau A1'!T480:T493)</f>
        <v>450</v>
      </c>
      <c r="K34" s="268">
        <f>SUM('Mau A1'!V480:V493)</f>
        <v>112</v>
      </c>
      <c r="L34" s="268">
        <f>SUM('Mau A1'!X480:X493)</f>
        <v>56</v>
      </c>
      <c r="M34" s="268">
        <f>SUM('Mau A1'!Y480:Y493)</f>
        <v>-390.2</v>
      </c>
      <c r="N34" s="268">
        <f>SUM('Mau A1'!Z480:Z493)</f>
        <v>-112</v>
      </c>
      <c r="O34" s="268">
        <f>SUM('Mau A1'!AA480:AA493)</f>
        <v>-15</v>
      </c>
      <c r="P34" s="377">
        <f>SUM('Mau A1'!AC480:AC493)</f>
        <v>-517.20000000000005</v>
      </c>
      <c r="Q34" s="268">
        <f>SUM('Mau A1'!AB480:AB493)</f>
        <v>0</v>
      </c>
      <c r="R34" s="21">
        <f t="shared" si="0"/>
        <v>-517.20000000000005</v>
      </c>
      <c r="S34" s="404">
        <f t="shared" si="1"/>
        <v>0</v>
      </c>
      <c r="T34" s="405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A1'!B494="","",'Mau A1'!B494)</f>
        <v>Dương Ngọc</v>
      </c>
      <c r="C35" s="28" t="str">
        <f>IF('Mau A1'!C494="","",'Mau A1'!C494)</f>
        <v>Vọng</v>
      </c>
      <c r="D35" s="29">
        <f>SUM('Mau A1'!M494:M517)</f>
        <v>1245.0999999999999</v>
      </c>
      <c r="E35" s="268">
        <f>SUM('Mau A1'!N494:N517)</f>
        <v>67.5</v>
      </c>
      <c r="F35" s="268">
        <f>SUM('Mau A1'!O494:O517)</f>
        <v>0</v>
      </c>
      <c r="G35" s="268">
        <f>SUM('Mau A1'!P494:P517)</f>
        <v>1312.6</v>
      </c>
      <c r="H35" s="268">
        <f>SUM('Mau A1'!Q494:Q517)</f>
        <v>0</v>
      </c>
      <c r="I35" s="268">
        <f>SUM('Mau A1'!R494:R517)</f>
        <v>21</v>
      </c>
      <c r="J35" s="268">
        <f>SUM('Mau A1'!T494:T517)</f>
        <v>450</v>
      </c>
      <c r="K35" s="268">
        <f>SUM('Mau A1'!V494:V517)</f>
        <v>112</v>
      </c>
      <c r="L35" s="268">
        <f>SUM('Mau A1'!X494:X517)</f>
        <v>56</v>
      </c>
      <c r="M35" s="268">
        <f>SUM('Mau A1'!Y494:Y517)</f>
        <v>862.6</v>
      </c>
      <c r="N35" s="268">
        <f>SUM('Mau A1'!Z494:Z517)</f>
        <v>-112</v>
      </c>
      <c r="O35" s="268">
        <f>SUM('Mau A1'!AA494:AA517)</f>
        <v>-35</v>
      </c>
      <c r="P35" s="377">
        <f>SUM('Mau A1'!AC494:AC517)</f>
        <v>715.6</v>
      </c>
      <c r="Q35" s="268">
        <f>SUM('Mau A1'!AB494:AB517)</f>
        <v>0</v>
      </c>
      <c r="R35" s="21">
        <f t="shared" si="0"/>
        <v>200</v>
      </c>
      <c r="S35" s="405">
        <f t="shared" si="1"/>
        <v>515.6</v>
      </c>
      <c r="T35" s="405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A1'!B518="","",'Mau A1'!B518)</f>
        <v>Lê Phi</v>
      </c>
      <c r="C36" s="28" t="str">
        <f>IF('Mau A1'!C518="","",'Mau A1'!C518)</f>
        <v>Trường</v>
      </c>
      <c r="D36" s="25">
        <f>SUM('Mau A1'!M518:M537)</f>
        <v>741.99999999999989</v>
      </c>
      <c r="E36" s="268">
        <f>SUM('Mau A1'!N518:N537)</f>
        <v>67.5</v>
      </c>
      <c r="F36" s="268">
        <f>SUM('Mau A1'!O518:O537)</f>
        <v>0</v>
      </c>
      <c r="G36" s="268">
        <f>SUM('Mau A1'!P518:P537)</f>
        <v>809.49999999999989</v>
      </c>
      <c r="H36" s="268">
        <f>SUM('Mau A1'!Q518:Q537)</f>
        <v>0</v>
      </c>
      <c r="I36" s="268">
        <f>SUM('Mau A1'!R518:R537)</f>
        <v>56</v>
      </c>
      <c r="J36" s="268">
        <f>SUM('Mau A1'!T518:T537)</f>
        <v>450</v>
      </c>
      <c r="K36" s="268">
        <f>SUM('Mau A1'!V518:V537)</f>
        <v>112</v>
      </c>
      <c r="L36" s="268">
        <f>SUM('Mau A1'!X518:X537)</f>
        <v>56</v>
      </c>
      <c r="M36" s="268">
        <f>SUM('Mau A1'!Y518:Y537)</f>
        <v>359.5</v>
      </c>
      <c r="N36" s="268">
        <f>SUM('Mau A1'!Z518:Z537)</f>
        <v>-112</v>
      </c>
      <c r="O36" s="268">
        <f>SUM('Mau A1'!AA518:AA537)</f>
        <v>0</v>
      </c>
      <c r="P36" s="377">
        <f>SUM('Mau A1'!AC518:AC537)</f>
        <v>247.5</v>
      </c>
      <c r="Q36" s="268">
        <f>SUM('Mau A1'!AB518:AB537)</f>
        <v>0</v>
      </c>
      <c r="R36" s="21">
        <f t="shared" si="0"/>
        <v>200</v>
      </c>
      <c r="S36" s="405">
        <f t="shared" si="1"/>
        <v>47.5</v>
      </c>
      <c r="T36" s="405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A1'!B538="","",'Mau A1'!B538)</f>
        <v xml:space="preserve">Nguyễn Ngọc </v>
      </c>
      <c r="C37" s="28" t="str">
        <f>IF('Mau A1'!C538="","",'Mau A1'!C538)</f>
        <v>Tuyên</v>
      </c>
      <c r="D37" s="29">
        <f>SUM('Mau A1'!M538:M558)</f>
        <v>1170.2</v>
      </c>
      <c r="E37" s="268">
        <f>SUM('Mau A1'!N538:N558)</f>
        <v>67.5</v>
      </c>
      <c r="F37" s="268">
        <f>SUM('Mau A1'!O538:O558)</f>
        <v>0</v>
      </c>
      <c r="G37" s="268">
        <f>SUM('Mau A1'!P538:P558)</f>
        <v>1237.7</v>
      </c>
      <c r="H37" s="268">
        <f>SUM('Mau A1'!Q538:Q558)</f>
        <v>0</v>
      </c>
      <c r="I37" s="268">
        <f>SUM('Mau A1'!R538:R558)</f>
        <v>56</v>
      </c>
      <c r="J37" s="268">
        <f>SUM('Mau A1'!T538:T558)</f>
        <v>450</v>
      </c>
      <c r="K37" s="268">
        <f>SUM('Mau A1'!V538:V558)</f>
        <v>112</v>
      </c>
      <c r="L37" s="268">
        <f>SUM('Mau A1'!X538:X558)</f>
        <v>56</v>
      </c>
      <c r="M37" s="268">
        <f>SUM('Mau A1'!Y538:Y558)</f>
        <v>787.7</v>
      </c>
      <c r="N37" s="268">
        <f>SUM('Mau A1'!Z538:Z558)</f>
        <v>-112</v>
      </c>
      <c r="O37" s="268">
        <f>SUM('Mau A1'!AA538:AA558)</f>
        <v>0</v>
      </c>
      <c r="P37" s="377">
        <f>SUM('Mau A1'!AC538:AC558)</f>
        <v>675.7</v>
      </c>
      <c r="Q37" s="268">
        <f>SUM('Mau A1'!AB538:AB558)</f>
        <v>0</v>
      </c>
      <c r="R37" s="21">
        <f t="shared" si="0"/>
        <v>200</v>
      </c>
      <c r="S37" s="405">
        <f t="shared" si="1"/>
        <v>475.7</v>
      </c>
      <c r="T37" s="405">
        <f t="shared" si="2"/>
        <v>0</v>
      </c>
      <c r="U37" s="22"/>
      <c r="V37" s="22"/>
      <c r="W37" s="22"/>
      <c r="X37" s="22"/>
      <c r="Y37" s="22"/>
      <c r="Z37" s="22"/>
    </row>
    <row r="38" spans="1:26" s="264" customFormat="1" ht="18" customHeight="1">
      <c r="A38" s="104">
        <v>28</v>
      </c>
      <c r="B38" s="27" t="str">
        <f>'Mau A1'!B559</f>
        <v xml:space="preserve">Đỗ Tuấn </v>
      </c>
      <c r="C38" s="28" t="str">
        <f>'Mau A1'!C559</f>
        <v>Việt</v>
      </c>
      <c r="D38" s="29">
        <f>SUM('Mau A1'!M559:M567)</f>
        <v>109.2</v>
      </c>
      <c r="E38" s="387">
        <f>SUM('Mau A1'!N559:N567)</f>
        <v>67.5</v>
      </c>
      <c r="F38" s="387">
        <f>SUM('Mau A1'!O559:O567)</f>
        <v>0</v>
      </c>
      <c r="G38" s="387">
        <f>SUM('Mau A1'!P559:P567)</f>
        <v>176.7</v>
      </c>
      <c r="H38" s="387">
        <v>0</v>
      </c>
      <c r="I38" s="387">
        <v>0</v>
      </c>
      <c r="J38" s="387">
        <v>0</v>
      </c>
      <c r="K38" s="387">
        <v>0</v>
      </c>
      <c r="L38" s="387">
        <v>0</v>
      </c>
      <c r="M38" s="387">
        <v>0</v>
      </c>
      <c r="N38" s="387">
        <v>0</v>
      </c>
      <c r="O38" s="387">
        <v>0</v>
      </c>
      <c r="P38" s="377">
        <f>'Mau A1'!AC559</f>
        <v>176.7</v>
      </c>
      <c r="Q38" s="387">
        <f>SUM('Mau A1'!Z559:Z567)</f>
        <v>0</v>
      </c>
      <c r="R38" s="21">
        <f>P38</f>
        <v>176.7</v>
      </c>
      <c r="S38" s="406">
        <f>R38</f>
        <v>176.7</v>
      </c>
      <c r="T38" s="406">
        <f>SUM('Mau A1'!AC559:AC567)</f>
        <v>176.7</v>
      </c>
      <c r="U38" s="95"/>
      <c r="V38" s="95"/>
      <c r="W38" s="95"/>
      <c r="X38" s="95"/>
      <c r="Y38" s="95"/>
      <c r="Z38" s="95"/>
    </row>
    <row r="39" spans="1:26" s="264" customFormat="1" ht="18" customHeight="1">
      <c r="A39" s="104">
        <v>29</v>
      </c>
      <c r="B39" s="27" t="str">
        <f>'Mau A1'!B568</f>
        <v>Nguyễn Hữu</v>
      </c>
      <c r="C39" s="28" t="str">
        <f>'Mau A1'!C568</f>
        <v>Thiện</v>
      </c>
      <c r="D39" s="29">
        <f>SUM('Mau A1'!M568:M577)</f>
        <v>162</v>
      </c>
      <c r="E39" s="387">
        <f>SUM('Mau A1'!N568:N577)</f>
        <v>0</v>
      </c>
      <c r="F39" s="387">
        <f>SUM('Mau A1'!O568:O577)</f>
        <v>0</v>
      </c>
      <c r="G39" s="387">
        <f>SUM('Mau A1'!P568:P577)</f>
        <v>162</v>
      </c>
      <c r="H39" s="387">
        <v>0</v>
      </c>
      <c r="I39" s="387">
        <v>0</v>
      </c>
      <c r="J39" s="387">
        <v>0</v>
      </c>
      <c r="K39" s="387">
        <v>0</v>
      </c>
      <c r="L39" s="387">
        <v>0</v>
      </c>
      <c r="M39" s="387">
        <v>0</v>
      </c>
      <c r="N39" s="387">
        <v>0</v>
      </c>
      <c r="O39" s="387">
        <v>0</v>
      </c>
      <c r="P39" s="377">
        <f>'Mau A1'!AC568</f>
        <v>162</v>
      </c>
      <c r="Q39" s="387">
        <f>SUM('Mau A1'!Z568:Z577)</f>
        <v>0</v>
      </c>
      <c r="R39" s="21">
        <f t="shared" ref="R39:R48" si="7">P39</f>
        <v>162</v>
      </c>
      <c r="S39" s="406">
        <f t="shared" ref="S39:S48" si="8">R39</f>
        <v>162</v>
      </c>
      <c r="T39" s="406">
        <f>SUM('Mau A1'!AC568:AC577)</f>
        <v>162</v>
      </c>
      <c r="U39" s="95"/>
      <c r="V39" s="95"/>
      <c r="W39" s="95"/>
      <c r="X39" s="95"/>
      <c r="Y39" s="95"/>
      <c r="Z39" s="95"/>
    </row>
    <row r="40" spans="1:26" s="264" customFormat="1" ht="18" customHeight="1">
      <c r="A40" s="104">
        <v>30</v>
      </c>
      <c r="B40" s="27" t="str">
        <f>'Mau A1'!B578</f>
        <v xml:space="preserve">Trần Thị Thu </v>
      </c>
      <c r="C40" s="28" t="str">
        <f>'Mau A1'!C578</f>
        <v>Hà</v>
      </c>
      <c r="D40" s="29">
        <f>SUM('Mau A1'!M578:M587)</f>
        <v>90</v>
      </c>
      <c r="E40" s="387">
        <f>SUM('Mau A1'!N578:N587)</f>
        <v>0</v>
      </c>
      <c r="F40" s="387">
        <f>SUM('Mau A1'!O578:O587)</f>
        <v>0</v>
      </c>
      <c r="G40" s="387">
        <f>SUM('Mau A1'!P578:P587)</f>
        <v>90</v>
      </c>
      <c r="H40" s="387">
        <v>0</v>
      </c>
      <c r="I40" s="387">
        <v>0</v>
      </c>
      <c r="J40" s="387">
        <v>0</v>
      </c>
      <c r="K40" s="387">
        <v>0</v>
      </c>
      <c r="L40" s="387">
        <v>0</v>
      </c>
      <c r="M40" s="387">
        <v>0</v>
      </c>
      <c r="N40" s="387">
        <v>0</v>
      </c>
      <c r="O40" s="387">
        <v>0</v>
      </c>
      <c r="P40" s="377">
        <f>'Mau A1'!AC578</f>
        <v>90</v>
      </c>
      <c r="Q40" s="387">
        <f>SUM('Mau A1'!Z578:Z587)</f>
        <v>0</v>
      </c>
      <c r="R40" s="21">
        <f t="shared" si="7"/>
        <v>90</v>
      </c>
      <c r="S40" s="406">
        <f t="shared" si="8"/>
        <v>90</v>
      </c>
      <c r="T40" s="406">
        <f>SUM('Mau A1'!AC578:AC587)</f>
        <v>90</v>
      </c>
      <c r="U40" s="95"/>
      <c r="V40" s="95"/>
      <c r="W40" s="95"/>
      <c r="X40" s="95"/>
      <c r="Y40" s="95"/>
      <c r="Z40" s="95"/>
    </row>
    <row r="41" spans="1:26" s="264" customFormat="1" ht="18" customHeight="1">
      <c r="A41" s="104">
        <v>31</v>
      </c>
      <c r="B41" s="27" t="str">
        <f>'Mau A1'!B588</f>
        <v>Nguyễn Ngọc</v>
      </c>
      <c r="C41" s="28" t="str">
        <f>'Mau A1'!C588</f>
        <v>Trang</v>
      </c>
      <c r="D41" s="29">
        <f>SUM('Mau A1'!M588:M597)</f>
        <v>90</v>
      </c>
      <c r="E41" s="387">
        <f>SUM('Mau A1'!N588:N597)</f>
        <v>67.5</v>
      </c>
      <c r="F41" s="387">
        <f>SUM('Mau A1'!O588:O597)</f>
        <v>0</v>
      </c>
      <c r="G41" s="387">
        <f>SUM('Mau A1'!P588:P597)</f>
        <v>157.5</v>
      </c>
      <c r="H41" s="387">
        <v>0</v>
      </c>
      <c r="I41" s="387">
        <v>0</v>
      </c>
      <c r="J41" s="387">
        <v>0</v>
      </c>
      <c r="K41" s="387">
        <v>0</v>
      </c>
      <c r="L41" s="387">
        <v>0</v>
      </c>
      <c r="M41" s="387">
        <v>0</v>
      </c>
      <c r="N41" s="387">
        <v>0</v>
      </c>
      <c r="O41" s="387">
        <v>0</v>
      </c>
      <c r="P41" s="377">
        <f>'Mau A1'!AC588</f>
        <v>157.5</v>
      </c>
      <c r="Q41" s="387">
        <f>SUM('Mau A1'!Z588:Z597)</f>
        <v>0</v>
      </c>
      <c r="R41" s="21">
        <f t="shared" si="7"/>
        <v>157.5</v>
      </c>
      <c r="S41" s="406">
        <f t="shared" si="8"/>
        <v>157.5</v>
      </c>
      <c r="T41" s="406">
        <f>SUM('Mau A1'!AC588:AC597)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A1'!B598="","",'Mau A1'!B598)</f>
        <v>Nguyễn Thanh</v>
      </c>
      <c r="C42" s="28" t="str">
        <f>IF('Mau A1'!C598="","",'Mau A1'!C598)</f>
        <v>Lâm</v>
      </c>
      <c r="D42" s="29">
        <f>SUM('Mau A1'!M598:M607)</f>
        <v>72</v>
      </c>
      <c r="E42" s="387">
        <f>SUM('Mau A1'!N598:N607)</f>
        <v>67.5</v>
      </c>
      <c r="F42" s="387">
        <f>SUM('Mau A1'!O598:O607)</f>
        <v>0</v>
      </c>
      <c r="G42" s="387">
        <f>SUM('Mau A1'!P598:P607)</f>
        <v>139.5</v>
      </c>
      <c r="H42" s="387">
        <v>0</v>
      </c>
      <c r="I42" s="387">
        <v>0</v>
      </c>
      <c r="J42" s="387">
        <v>0</v>
      </c>
      <c r="K42" s="387">
        <v>0</v>
      </c>
      <c r="L42" s="387">
        <v>0</v>
      </c>
      <c r="M42" s="387">
        <v>0</v>
      </c>
      <c r="N42" s="387">
        <v>0</v>
      </c>
      <c r="O42" s="387">
        <v>0</v>
      </c>
      <c r="P42" s="377">
        <f>'Mau A1'!AC598</f>
        <v>139.5</v>
      </c>
      <c r="Q42" s="387">
        <f>SUM('Mau A1'!Z598:Z607)</f>
        <v>0</v>
      </c>
      <c r="R42" s="21">
        <f t="shared" si="7"/>
        <v>139.5</v>
      </c>
      <c r="S42" s="406">
        <f t="shared" si="8"/>
        <v>139.5</v>
      </c>
      <c r="T42" s="406">
        <f>SUM('Mau A1'!AC598:AC607)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A1'!B608="","",'Mau A1'!B608)</f>
        <v>Huỳnh Thị Minh Ly</v>
      </c>
      <c r="C43" s="28" t="str">
        <f>IF('Mau A1'!C608="","",'Mau A1'!C608)</f>
        <v>Ly</v>
      </c>
      <c r="D43" s="29">
        <f>SUM('Mau A1'!M608:M617)</f>
        <v>90</v>
      </c>
      <c r="E43" s="387">
        <f>SUM('Mau A1'!N608:N617)</f>
        <v>0</v>
      </c>
      <c r="F43" s="387">
        <f>SUM('Mau A1'!O608:O617)</f>
        <v>0</v>
      </c>
      <c r="G43" s="387">
        <f>SUM('Mau A1'!P608:P617)</f>
        <v>90</v>
      </c>
      <c r="H43" s="387">
        <v>0</v>
      </c>
      <c r="I43" s="387">
        <v>0</v>
      </c>
      <c r="J43" s="387">
        <v>0</v>
      </c>
      <c r="K43" s="387">
        <v>0</v>
      </c>
      <c r="L43" s="387">
        <v>0</v>
      </c>
      <c r="M43" s="387">
        <v>0</v>
      </c>
      <c r="N43" s="387">
        <v>0</v>
      </c>
      <c r="O43" s="387">
        <v>0</v>
      </c>
      <c r="P43" s="377">
        <f>'Mau A1'!AC608</f>
        <v>90</v>
      </c>
      <c r="Q43" s="387">
        <f>SUM('Mau A1'!Z608:Z617)</f>
        <v>0</v>
      </c>
      <c r="R43" s="21">
        <f t="shared" si="7"/>
        <v>90</v>
      </c>
      <c r="S43" s="406">
        <f t="shared" si="8"/>
        <v>90</v>
      </c>
      <c r="T43" s="406">
        <f>SUM('Mau A1'!AC590:AC599)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A1'!B618="","",'Mau A1'!B618)</f>
        <v xml:space="preserve">Nguyễn Hữu </v>
      </c>
      <c r="C44" s="28" t="str">
        <f>IF('Mau A1'!C618="","",'Mau A1'!C618)</f>
        <v>Lộc</v>
      </c>
      <c r="D44" s="29">
        <f>SUM('Mau A1'!M618:M627)</f>
        <v>90</v>
      </c>
      <c r="E44" s="387">
        <f>SUM('Mau A1'!N618:N627)</f>
        <v>0</v>
      </c>
      <c r="F44" s="387">
        <f>SUM('Mau A1'!O618:O627)</f>
        <v>0</v>
      </c>
      <c r="G44" s="387">
        <f>SUM('Mau A1'!P618:P627)</f>
        <v>90</v>
      </c>
      <c r="H44" s="387">
        <v>0</v>
      </c>
      <c r="I44" s="387">
        <v>0</v>
      </c>
      <c r="J44" s="387">
        <v>0</v>
      </c>
      <c r="K44" s="387">
        <v>0</v>
      </c>
      <c r="L44" s="387">
        <v>0</v>
      </c>
      <c r="M44" s="387">
        <v>0</v>
      </c>
      <c r="N44" s="387">
        <v>0</v>
      </c>
      <c r="O44" s="387">
        <v>0</v>
      </c>
      <c r="P44" s="377">
        <f>'Mau A1'!AC618</f>
        <v>90</v>
      </c>
      <c r="Q44" s="387">
        <f>SUM('Mau A1'!Z618:Z627)</f>
        <v>0</v>
      </c>
      <c r="R44" s="21">
        <f t="shared" si="7"/>
        <v>90</v>
      </c>
      <c r="S44" s="406">
        <f t="shared" si="8"/>
        <v>90</v>
      </c>
      <c r="T44" s="406">
        <f>SUM('Mau A1'!AC600:AC609)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A1'!B628="","",'Mau A1'!B628)</f>
        <v>Huỳnh Thị Mai</v>
      </c>
      <c r="C45" s="28" t="str">
        <f>IF('Mau A1'!C628="","",'Mau A1'!C628)</f>
        <v>Mai</v>
      </c>
      <c r="D45" s="29">
        <f>SUM('Mau A1'!M628:M637)</f>
        <v>90</v>
      </c>
      <c r="E45" s="387">
        <f>SUM('Mau A1'!N628:N637)</f>
        <v>0</v>
      </c>
      <c r="F45" s="387">
        <f>SUM('Mau A1'!O628:O637)</f>
        <v>0</v>
      </c>
      <c r="G45" s="387">
        <f>SUM('Mau A1'!P628:P637)</f>
        <v>90</v>
      </c>
      <c r="H45" s="387">
        <v>0</v>
      </c>
      <c r="I45" s="387">
        <v>0</v>
      </c>
      <c r="J45" s="387">
        <v>0</v>
      </c>
      <c r="K45" s="387">
        <v>0</v>
      </c>
      <c r="L45" s="387">
        <v>0</v>
      </c>
      <c r="M45" s="387">
        <v>0</v>
      </c>
      <c r="N45" s="387">
        <v>0</v>
      </c>
      <c r="O45" s="387">
        <v>0</v>
      </c>
      <c r="P45" s="377">
        <f>'Mau A1'!AC628</f>
        <v>90</v>
      </c>
      <c r="Q45" s="387">
        <f>SUM('Mau A1'!Z628:Z637)</f>
        <v>0</v>
      </c>
      <c r="R45" s="21">
        <f t="shared" si="7"/>
        <v>90</v>
      </c>
      <c r="S45" s="406">
        <f t="shared" si="8"/>
        <v>90</v>
      </c>
      <c r="T45" s="406">
        <f>SUM('Mau A1'!AC592:AC601)</f>
        <v>139.5</v>
      </c>
      <c r="U45" s="22"/>
      <c r="V45" s="22"/>
      <c r="W45" s="22"/>
      <c r="X45" s="22"/>
      <c r="Y45" s="22"/>
      <c r="Z45" s="22"/>
    </row>
    <row r="46" spans="1:26" s="264" customFormat="1" ht="18" customHeight="1">
      <c r="A46" s="104">
        <v>36</v>
      </c>
      <c r="B46" s="27" t="str">
        <f>'Mau A1'!B638</f>
        <v>TG1</v>
      </c>
      <c r="C46" s="28"/>
      <c r="D46" s="29">
        <f>SUM('Mau A1'!M638:M647)</f>
        <v>67.599999999999994</v>
      </c>
      <c r="E46" s="387">
        <f>SUM('Mau A1'!N638:N647)</f>
        <v>0</v>
      </c>
      <c r="F46" s="387">
        <f>SUM('Mau A1'!O638:O647)</f>
        <v>0</v>
      </c>
      <c r="G46" s="387">
        <f>SUM('Mau A1'!P638:P647)</f>
        <v>67.599999999999994</v>
      </c>
      <c r="H46" s="387">
        <v>0</v>
      </c>
      <c r="I46" s="387">
        <v>0</v>
      </c>
      <c r="J46" s="387">
        <v>0</v>
      </c>
      <c r="K46" s="387">
        <v>0</v>
      </c>
      <c r="L46" s="387">
        <v>0</v>
      </c>
      <c r="M46" s="387">
        <v>0</v>
      </c>
      <c r="N46" s="387">
        <v>0</v>
      </c>
      <c r="O46" s="387">
        <v>0</v>
      </c>
      <c r="P46" s="377">
        <f>'Mau A1'!AC638</f>
        <v>67.599999999999994</v>
      </c>
      <c r="Q46" s="387">
        <f>SUM('Mau A1'!Z629:Z638)</f>
        <v>0</v>
      </c>
      <c r="R46" s="21">
        <f t="shared" ref="R46" si="9">P46</f>
        <v>67.599999999999994</v>
      </c>
      <c r="S46" s="406">
        <f t="shared" si="8"/>
        <v>67.599999999999994</v>
      </c>
      <c r="T46" s="406">
        <f>SUM('Mau A1'!AC593:AC602)</f>
        <v>139.5</v>
      </c>
      <c r="U46" s="95"/>
      <c r="V46" s="95"/>
      <c r="W46" s="95"/>
      <c r="X46" s="95"/>
      <c r="Y46" s="95"/>
      <c r="Z46" s="95"/>
    </row>
    <row r="47" spans="1:26" s="264" customFormat="1" ht="18" customHeight="1">
      <c r="A47" s="104">
        <v>37</v>
      </c>
      <c r="B47" s="371" t="str">
        <f>'Mau A1'!B648</f>
        <v>TG 2</v>
      </c>
      <c r="C47" s="28"/>
      <c r="D47" s="29">
        <f>SUM('Mau A1'!M648:M657)</f>
        <v>108</v>
      </c>
      <c r="E47" s="387">
        <f>SUM('Mau A1'!N648:N657)</f>
        <v>0</v>
      </c>
      <c r="F47" s="387">
        <f>SUM('Mau A1'!O648:O657)</f>
        <v>0</v>
      </c>
      <c r="G47" s="387">
        <f>SUM('Mau A1'!P648:P657)</f>
        <v>108</v>
      </c>
      <c r="H47" s="387">
        <v>0</v>
      </c>
      <c r="I47" s="387">
        <v>0</v>
      </c>
      <c r="J47" s="387">
        <v>0</v>
      </c>
      <c r="K47" s="387">
        <v>0</v>
      </c>
      <c r="L47" s="387">
        <v>0</v>
      </c>
      <c r="M47" s="387">
        <v>0</v>
      </c>
      <c r="N47" s="387">
        <v>0</v>
      </c>
      <c r="O47" s="387">
        <v>0</v>
      </c>
      <c r="P47" s="377">
        <f>'Mau A1'!AC648</f>
        <v>108</v>
      </c>
      <c r="Q47" s="387">
        <f>SUM('Mau A1'!Z648:Z657)</f>
        <v>0</v>
      </c>
      <c r="R47" s="21">
        <f t="shared" si="7"/>
        <v>108</v>
      </c>
      <c r="S47" s="406">
        <f t="shared" si="8"/>
        <v>108</v>
      </c>
      <c r="T47" s="406">
        <f>SUM('Mau A1'!AC602:AC611)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A1'!B658="","",'Mau A1'!B658)</f>
        <v>TG 3</v>
      </c>
      <c r="C48" s="28" t="str">
        <f>IF('Mau A1'!C658="","",'Mau A1'!C658)</f>
        <v/>
      </c>
      <c r="D48" s="29">
        <f>SUM('Mau A1'!M658:M667)</f>
        <v>639</v>
      </c>
      <c r="E48" s="387">
        <f>SUM('Mau A1'!N658:N667)</f>
        <v>0</v>
      </c>
      <c r="F48" s="387">
        <f>SUM('Mau A1'!O658:O667)</f>
        <v>0</v>
      </c>
      <c r="G48" s="387">
        <f>SUM('Mau A1'!P658:P667)</f>
        <v>639</v>
      </c>
      <c r="H48" s="387">
        <v>0</v>
      </c>
      <c r="I48" s="387">
        <v>0</v>
      </c>
      <c r="J48" s="387">
        <v>0</v>
      </c>
      <c r="K48" s="387">
        <v>0</v>
      </c>
      <c r="L48" s="387">
        <v>0</v>
      </c>
      <c r="M48" s="387">
        <v>0</v>
      </c>
      <c r="N48" s="387">
        <v>0</v>
      </c>
      <c r="O48" s="387">
        <v>0</v>
      </c>
      <c r="P48" s="377">
        <f>'Mau A1'!AC658</f>
        <v>639</v>
      </c>
      <c r="Q48" s="387">
        <f>SUM('Mau A1'!Z658:Z667)</f>
        <v>0</v>
      </c>
      <c r="R48" s="21">
        <f t="shared" si="7"/>
        <v>639</v>
      </c>
      <c r="S48" s="406">
        <f t="shared" si="8"/>
        <v>639</v>
      </c>
      <c r="T48" s="406">
        <f>SUM('Mau A1'!AC594:AC603)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275" t="s">
        <v>70</v>
      </c>
      <c r="B49" s="276"/>
      <c r="C49" s="276"/>
      <c r="D49" s="47">
        <f>SUM(D11:D48)</f>
        <v>24181.699999999997</v>
      </c>
      <c r="E49" s="47">
        <f>SUM(E11:E48)</f>
        <v>2336.3000000000002</v>
      </c>
      <c r="F49" s="47">
        <f>SUM(F11:F48)</f>
        <v>0</v>
      </c>
      <c r="G49" s="47">
        <f>SUM(G11:G48)</f>
        <v>26824</v>
      </c>
      <c r="H49" s="47">
        <f>SUM(H11:H48)</f>
        <v>110.4</v>
      </c>
      <c r="I49" s="47">
        <f>SUM(I11:I48)</f>
        <v>1744.1999999999998</v>
      </c>
      <c r="J49" s="47">
        <f>SUM(J11:J48)</f>
        <v>10617.2</v>
      </c>
      <c r="K49" s="47">
        <f>SUM(K11:K48)</f>
        <v>2912</v>
      </c>
      <c r="L49" s="47">
        <f>SUM(L11:L48)</f>
        <v>1456</v>
      </c>
      <c r="M49" s="47">
        <f>SUM(M11:M48)</f>
        <v>12741.3</v>
      </c>
      <c r="N49" s="47">
        <f>SUM(N11:N48)</f>
        <v>-2981.1</v>
      </c>
      <c r="O49" s="47">
        <f>SUM(O11:O48)</f>
        <v>-585</v>
      </c>
      <c r="P49" s="383">
        <f>SUM(P11:P48)</f>
        <v>11290.700000000003</v>
      </c>
      <c r="Q49" s="48">
        <f>SUM(Q11:Q48)</f>
        <v>0</v>
      </c>
      <c r="R49" s="47">
        <f>SUM(R11:R48)</f>
        <v>6322.1</v>
      </c>
      <c r="S49" s="407">
        <f>SUM(S11:S48)</f>
        <v>6778.9000000000005</v>
      </c>
      <c r="T49" s="407">
        <f>SUM(T11:T48)</f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385"/>
      <c r="I50" s="385"/>
      <c r="J50" s="119"/>
      <c r="K50" s="119"/>
      <c r="L50" s="385"/>
      <c r="M50" s="119"/>
      <c r="N50" s="119"/>
      <c r="O50" s="119"/>
      <c r="P50" s="397"/>
      <c r="Q50" s="119"/>
      <c r="R50" s="265"/>
      <c r="S50" s="399"/>
      <c r="T50" s="399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397"/>
      <c r="Q51" s="119"/>
      <c r="R51" s="265"/>
      <c r="S51" s="399"/>
      <c r="T51" s="399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385"/>
      <c r="N52" s="385"/>
      <c r="O52" s="385"/>
      <c r="P52" s="389"/>
      <c r="Q52" s="385"/>
      <c r="R52" s="265"/>
      <c r="S52" s="399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273" t="s">
        <v>73</v>
      </c>
      <c r="B53" s="274"/>
      <c r="C53" s="55" t="s">
        <v>74</v>
      </c>
      <c r="D53" s="1"/>
      <c r="E53" s="385"/>
      <c r="F53" s="265"/>
      <c r="G53" s="267" t="s">
        <v>75</v>
      </c>
      <c r="H53" s="385"/>
      <c r="I53" s="267" t="s">
        <v>76</v>
      </c>
      <c r="J53" s="385"/>
      <c r="K53" s="385"/>
      <c r="L53" s="267" t="s">
        <v>77</v>
      </c>
      <c r="M53" s="385"/>
      <c r="N53" s="265"/>
      <c r="O53" s="267" t="s">
        <v>78</v>
      </c>
      <c r="P53" s="389"/>
      <c r="Q53" s="385"/>
      <c r="R53" s="265"/>
      <c r="S53" s="408" t="s">
        <v>79</v>
      </c>
      <c r="T53" s="399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385"/>
      <c r="F54" s="385"/>
      <c r="G54" s="385"/>
      <c r="H54" s="385"/>
      <c r="I54" s="385"/>
      <c r="J54" s="385"/>
      <c r="K54" s="385"/>
      <c r="L54" s="385"/>
      <c r="M54" s="385"/>
      <c r="N54" s="385"/>
      <c r="O54" s="385"/>
      <c r="P54" s="389"/>
      <c r="Q54" s="385"/>
      <c r="R54" s="265"/>
      <c r="S54" s="399"/>
      <c r="T54" s="399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385"/>
      <c r="F55" s="385"/>
      <c r="G55" s="385"/>
      <c r="H55" s="385"/>
      <c r="I55" s="385"/>
      <c r="J55" s="385"/>
      <c r="K55" s="56"/>
      <c r="L55" s="56"/>
      <c r="M55" s="385"/>
      <c r="N55" s="385"/>
      <c r="O55" s="385"/>
      <c r="P55" s="389"/>
      <c r="Q55" s="385"/>
      <c r="R55" s="265"/>
      <c r="S55" s="399"/>
      <c r="T55" s="399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385"/>
      <c r="F56" s="385"/>
      <c r="G56" s="385"/>
      <c r="H56" s="385"/>
      <c r="I56" s="385"/>
      <c r="J56" s="385"/>
      <c r="K56" s="266"/>
      <c r="L56" s="266"/>
      <c r="M56" s="385"/>
      <c r="N56" s="385"/>
      <c r="O56" s="57"/>
      <c r="P56" s="384"/>
      <c r="Q56" s="57"/>
      <c r="R56" s="265"/>
      <c r="S56" s="399"/>
      <c r="T56" s="399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385"/>
      <c r="F57" s="385"/>
      <c r="G57" s="385"/>
      <c r="H57" s="385"/>
      <c r="I57" s="385"/>
      <c r="J57" s="385"/>
      <c r="K57" s="385"/>
      <c r="L57" s="385"/>
      <c r="M57" s="385"/>
      <c r="N57" s="385"/>
      <c r="O57" s="385"/>
      <c r="P57" s="389"/>
      <c r="Q57" s="385"/>
      <c r="R57" s="265"/>
      <c r="S57" s="399"/>
      <c r="T57" s="399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385"/>
      <c r="F58" s="385"/>
      <c r="G58" s="385"/>
      <c r="H58" s="385"/>
      <c r="I58" s="385"/>
      <c r="J58" s="385"/>
      <c r="K58" s="385"/>
      <c r="L58" s="385"/>
      <c r="M58" s="385"/>
      <c r="N58" s="385"/>
      <c r="O58" s="385"/>
      <c r="P58" s="389"/>
      <c r="Q58" s="385"/>
      <c r="R58" s="265"/>
      <c r="S58" s="399"/>
      <c r="T58" s="399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385"/>
      <c r="F59" s="385"/>
      <c r="G59" s="385"/>
      <c r="H59" s="385"/>
      <c r="I59" s="385"/>
      <c r="J59" s="385"/>
      <c r="K59" s="385"/>
      <c r="L59" s="385"/>
      <c r="M59" s="385"/>
      <c r="N59" s="385"/>
      <c r="O59" s="385"/>
      <c r="P59" s="389"/>
      <c r="Q59" s="385"/>
      <c r="R59" s="265"/>
      <c r="S59" s="399"/>
      <c r="T59" s="399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385"/>
      <c r="F60" s="385"/>
      <c r="G60" s="385"/>
      <c r="H60" s="385"/>
      <c r="I60" s="385"/>
      <c r="J60" s="385"/>
      <c r="K60" s="385"/>
      <c r="L60" s="385"/>
      <c r="M60" s="385"/>
      <c r="N60" s="385"/>
      <c r="O60" s="385"/>
      <c r="P60" s="389"/>
      <c r="Q60" s="385"/>
      <c r="R60" s="265"/>
      <c r="S60" s="399"/>
      <c r="T60" s="399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385"/>
      <c r="F61" s="385"/>
      <c r="G61" s="385"/>
      <c r="H61" s="385"/>
      <c r="I61" s="385"/>
      <c r="J61" s="385"/>
      <c r="K61" s="385"/>
      <c r="L61" s="385"/>
      <c r="M61" s="385"/>
      <c r="N61" s="385"/>
      <c r="O61" s="385"/>
      <c r="P61" s="389"/>
      <c r="Q61" s="385"/>
      <c r="R61" s="265"/>
      <c r="S61" s="399"/>
      <c r="T61" s="399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385"/>
      <c r="F62" s="385"/>
      <c r="G62" s="385"/>
      <c r="H62" s="385"/>
      <c r="I62" s="385"/>
      <c r="J62" s="385"/>
      <c r="K62" s="385"/>
      <c r="L62" s="385"/>
      <c r="M62" s="385"/>
      <c r="N62" s="385"/>
      <c r="O62" s="385"/>
      <c r="P62" s="389"/>
      <c r="Q62" s="385"/>
      <c r="R62" s="265"/>
      <c r="S62" s="399"/>
      <c r="T62" s="399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385"/>
      <c r="F63" s="385"/>
      <c r="G63" s="385"/>
      <c r="H63" s="385"/>
      <c r="I63" s="385"/>
      <c r="J63" s="385"/>
      <c r="K63" s="385"/>
      <c r="L63" s="385"/>
      <c r="M63" s="385"/>
      <c r="N63" s="385"/>
      <c r="O63" s="385"/>
      <c r="P63" s="389"/>
      <c r="Q63" s="385"/>
      <c r="R63" s="265"/>
      <c r="S63" s="399"/>
      <c r="T63" s="399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385"/>
      <c r="F64" s="385"/>
      <c r="G64" s="385"/>
      <c r="H64" s="385"/>
      <c r="I64" s="385"/>
      <c r="J64" s="385"/>
      <c r="K64" s="385"/>
      <c r="L64" s="385"/>
      <c r="M64" s="385"/>
      <c r="N64" s="385"/>
      <c r="O64" s="385"/>
      <c r="P64" s="389"/>
      <c r="Q64" s="385"/>
      <c r="R64" s="265"/>
      <c r="S64" s="399"/>
      <c r="T64" s="399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385"/>
      <c r="F65" s="385"/>
      <c r="G65" s="385"/>
      <c r="H65" s="385"/>
      <c r="I65" s="385"/>
      <c r="J65" s="385"/>
      <c r="K65" s="385"/>
      <c r="L65" s="385"/>
      <c r="M65" s="385"/>
      <c r="N65" s="385"/>
      <c r="O65" s="385"/>
      <c r="P65" s="389"/>
      <c r="Q65" s="385"/>
      <c r="R65" s="265"/>
      <c r="S65" s="399"/>
      <c r="T65" s="399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385"/>
      <c r="F66" s="385"/>
      <c r="G66" s="385"/>
      <c r="H66" s="385"/>
      <c r="I66" s="385"/>
      <c r="J66" s="385"/>
      <c r="K66" s="385"/>
      <c r="L66" s="385"/>
      <c r="M66" s="385"/>
      <c r="N66" s="385"/>
      <c r="O66" s="385"/>
      <c r="P66" s="389"/>
      <c r="Q66" s="385"/>
      <c r="R66" s="265"/>
      <c r="S66" s="399"/>
      <c r="T66" s="399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385"/>
      <c r="F67" s="385"/>
      <c r="G67" s="385"/>
      <c r="H67" s="385"/>
      <c r="I67" s="385"/>
      <c r="J67" s="385"/>
      <c r="K67" s="385"/>
      <c r="L67" s="385"/>
      <c r="M67" s="385"/>
      <c r="N67" s="385"/>
      <c r="O67" s="385"/>
      <c r="P67" s="389"/>
      <c r="Q67" s="385"/>
      <c r="R67" s="265"/>
      <c r="S67" s="399"/>
      <c r="T67" s="399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385"/>
      <c r="F68" s="385"/>
      <c r="G68" s="385"/>
      <c r="H68" s="385"/>
      <c r="I68" s="385"/>
      <c r="J68" s="385"/>
      <c r="K68" s="385"/>
      <c r="L68" s="385"/>
      <c r="M68" s="385"/>
      <c r="N68" s="385"/>
      <c r="O68" s="385"/>
      <c r="P68" s="389"/>
      <c r="Q68" s="385"/>
      <c r="R68" s="265"/>
      <c r="S68" s="399"/>
      <c r="T68" s="399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385"/>
      <c r="F69" s="385"/>
      <c r="G69" s="385"/>
      <c r="H69" s="385"/>
      <c r="I69" s="385"/>
      <c r="J69" s="385"/>
      <c r="K69" s="385"/>
      <c r="L69" s="385"/>
      <c r="M69" s="385"/>
      <c r="N69" s="385"/>
      <c r="O69" s="385"/>
      <c r="P69" s="389"/>
      <c r="Q69" s="385"/>
      <c r="R69" s="265"/>
      <c r="S69" s="399"/>
      <c r="T69" s="399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385"/>
      <c r="F70" s="385"/>
      <c r="G70" s="385"/>
      <c r="H70" s="385"/>
      <c r="I70" s="385"/>
      <c r="J70" s="385"/>
      <c r="K70" s="385"/>
      <c r="L70" s="385"/>
      <c r="M70" s="385"/>
      <c r="N70" s="385"/>
      <c r="O70" s="385"/>
      <c r="P70" s="389"/>
      <c r="Q70" s="385"/>
      <c r="R70" s="265"/>
      <c r="S70" s="399"/>
      <c r="T70" s="399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385"/>
      <c r="F71" s="385"/>
      <c r="G71" s="385"/>
      <c r="H71" s="385"/>
      <c r="I71" s="385"/>
      <c r="J71" s="385"/>
      <c r="K71" s="385"/>
      <c r="L71" s="385"/>
      <c r="M71" s="385"/>
      <c r="N71" s="385"/>
      <c r="O71" s="385"/>
      <c r="P71" s="389"/>
      <c r="Q71" s="385"/>
      <c r="R71" s="265"/>
      <c r="S71" s="399"/>
      <c r="T71" s="399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385"/>
      <c r="F72" s="385"/>
      <c r="G72" s="385"/>
      <c r="H72" s="385"/>
      <c r="I72" s="385"/>
      <c r="J72" s="385"/>
      <c r="K72" s="385"/>
      <c r="L72" s="385"/>
      <c r="M72" s="385"/>
      <c r="N72" s="385"/>
      <c r="O72" s="385"/>
      <c r="P72" s="389"/>
      <c r="Q72" s="385"/>
      <c r="R72" s="265"/>
      <c r="S72" s="399"/>
      <c r="T72" s="399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385"/>
      <c r="F73" s="385"/>
      <c r="G73" s="385"/>
      <c r="H73" s="385"/>
      <c r="I73" s="385"/>
      <c r="J73" s="385"/>
      <c r="K73" s="385"/>
      <c r="L73" s="385"/>
      <c r="M73" s="385"/>
      <c r="N73" s="385"/>
      <c r="O73" s="385"/>
      <c r="P73" s="389"/>
      <c r="Q73" s="385"/>
      <c r="R73" s="265"/>
      <c r="S73" s="399"/>
      <c r="T73" s="399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385"/>
      <c r="F74" s="385"/>
      <c r="G74" s="385"/>
      <c r="H74" s="385"/>
      <c r="I74" s="385"/>
      <c r="J74" s="385"/>
      <c r="K74" s="385"/>
      <c r="L74" s="385"/>
      <c r="M74" s="385"/>
      <c r="N74" s="385"/>
      <c r="O74" s="385"/>
      <c r="P74" s="389"/>
      <c r="Q74" s="385"/>
      <c r="R74" s="265"/>
      <c r="S74" s="399"/>
      <c r="T74" s="399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385"/>
      <c r="F75" s="385"/>
      <c r="G75" s="385"/>
      <c r="H75" s="385"/>
      <c r="I75" s="385"/>
      <c r="J75" s="385"/>
      <c r="K75" s="385"/>
      <c r="L75" s="385"/>
      <c r="M75" s="385"/>
      <c r="N75" s="385"/>
      <c r="O75" s="385"/>
      <c r="P75" s="389"/>
      <c r="Q75" s="385"/>
      <c r="R75" s="265"/>
      <c r="S75" s="399"/>
      <c r="T75" s="399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385"/>
      <c r="F76" s="385"/>
      <c r="G76" s="385"/>
      <c r="H76" s="385"/>
      <c r="I76" s="385"/>
      <c r="J76" s="385"/>
      <c r="K76" s="385"/>
      <c r="L76" s="385"/>
      <c r="M76" s="385"/>
      <c r="N76" s="385"/>
      <c r="O76" s="385"/>
      <c r="P76" s="389"/>
      <c r="Q76" s="385"/>
      <c r="R76" s="265"/>
      <c r="S76" s="399"/>
      <c r="T76" s="399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385"/>
      <c r="F77" s="385"/>
      <c r="G77" s="385"/>
      <c r="H77" s="385"/>
      <c r="I77" s="385"/>
      <c r="J77" s="385"/>
      <c r="K77" s="385"/>
      <c r="L77" s="385"/>
      <c r="M77" s="385"/>
      <c r="N77" s="385"/>
      <c r="O77" s="385"/>
      <c r="P77" s="389"/>
      <c r="Q77" s="385"/>
      <c r="R77" s="265"/>
      <c r="S77" s="399"/>
      <c r="T77" s="399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385"/>
      <c r="F78" s="385"/>
      <c r="G78" s="385"/>
      <c r="H78" s="385"/>
      <c r="I78" s="385"/>
      <c r="J78" s="385"/>
      <c r="K78" s="385"/>
      <c r="L78" s="385"/>
      <c r="M78" s="385"/>
      <c r="N78" s="385"/>
      <c r="O78" s="385"/>
      <c r="P78" s="389"/>
      <c r="Q78" s="385"/>
      <c r="R78" s="265"/>
      <c r="S78" s="399"/>
      <c r="T78" s="399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385"/>
      <c r="F79" s="385"/>
      <c r="G79" s="385"/>
      <c r="H79" s="385"/>
      <c r="I79" s="385"/>
      <c r="J79" s="385"/>
      <c r="K79" s="385"/>
      <c r="L79" s="385"/>
      <c r="M79" s="385"/>
      <c r="N79" s="385"/>
      <c r="O79" s="385"/>
      <c r="P79" s="389"/>
      <c r="Q79" s="385"/>
      <c r="R79" s="265"/>
      <c r="S79" s="399"/>
      <c r="T79" s="399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385"/>
      <c r="F80" s="385"/>
      <c r="G80" s="385"/>
      <c r="H80" s="385"/>
      <c r="I80" s="385"/>
      <c r="J80" s="385"/>
      <c r="K80" s="385"/>
      <c r="L80" s="385"/>
      <c r="M80" s="385"/>
      <c r="N80" s="385"/>
      <c r="O80" s="385"/>
      <c r="P80" s="389"/>
      <c r="Q80" s="385"/>
      <c r="R80" s="265"/>
      <c r="S80" s="399"/>
      <c r="T80" s="399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385"/>
      <c r="F81" s="385"/>
      <c r="G81" s="385"/>
      <c r="H81" s="385"/>
      <c r="I81" s="385"/>
      <c r="J81" s="385"/>
      <c r="K81" s="385"/>
      <c r="L81" s="385"/>
      <c r="M81" s="385"/>
      <c r="N81" s="385"/>
      <c r="O81" s="385"/>
      <c r="P81" s="389"/>
      <c r="Q81" s="385"/>
      <c r="R81" s="265"/>
      <c r="S81" s="399"/>
      <c r="T81" s="399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385"/>
      <c r="F82" s="385"/>
      <c r="G82" s="385"/>
      <c r="H82" s="385"/>
      <c r="I82" s="385"/>
      <c r="J82" s="385"/>
      <c r="K82" s="385"/>
      <c r="L82" s="385"/>
      <c r="M82" s="385"/>
      <c r="N82" s="385"/>
      <c r="O82" s="385"/>
      <c r="P82" s="389"/>
      <c r="Q82" s="385"/>
      <c r="R82" s="265"/>
      <c r="S82" s="399"/>
      <c r="T82" s="399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385"/>
      <c r="F83" s="385"/>
      <c r="G83" s="385"/>
      <c r="H83" s="385"/>
      <c r="I83" s="385"/>
      <c r="J83" s="385"/>
      <c r="K83" s="385"/>
      <c r="L83" s="385"/>
      <c r="M83" s="385"/>
      <c r="N83" s="385"/>
      <c r="O83" s="385"/>
      <c r="P83" s="389"/>
      <c r="Q83" s="385"/>
      <c r="R83" s="265"/>
      <c r="S83" s="399"/>
      <c r="T83" s="399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385"/>
      <c r="F84" s="385"/>
      <c r="G84" s="385"/>
      <c r="H84" s="385"/>
      <c r="I84" s="385"/>
      <c r="J84" s="385"/>
      <c r="K84" s="385"/>
      <c r="L84" s="385"/>
      <c r="M84" s="385"/>
      <c r="N84" s="385"/>
      <c r="O84" s="385"/>
      <c r="P84" s="389"/>
      <c r="Q84" s="385"/>
      <c r="R84" s="265"/>
      <c r="S84" s="399"/>
      <c r="T84" s="399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385"/>
      <c r="F85" s="385"/>
      <c r="G85" s="385"/>
      <c r="H85" s="385"/>
      <c r="I85" s="385"/>
      <c r="J85" s="385"/>
      <c r="K85" s="385"/>
      <c r="L85" s="385"/>
      <c r="M85" s="385"/>
      <c r="N85" s="385"/>
      <c r="O85" s="385"/>
      <c r="P85" s="389"/>
      <c r="Q85" s="385"/>
      <c r="R85" s="265"/>
      <c r="S85" s="399"/>
      <c r="T85" s="399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385"/>
      <c r="F86" s="385"/>
      <c r="G86" s="385"/>
      <c r="H86" s="385"/>
      <c r="I86" s="385"/>
      <c r="J86" s="385"/>
      <c r="K86" s="385"/>
      <c r="L86" s="385"/>
      <c r="M86" s="385"/>
      <c r="N86" s="385"/>
      <c r="O86" s="385"/>
      <c r="P86" s="389"/>
      <c r="Q86" s="385"/>
      <c r="R86" s="265"/>
      <c r="S86" s="399"/>
      <c r="T86" s="399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385"/>
      <c r="F87" s="385"/>
      <c r="G87" s="385"/>
      <c r="H87" s="385"/>
      <c r="I87" s="385"/>
      <c r="J87" s="385"/>
      <c r="K87" s="385"/>
      <c r="L87" s="385"/>
      <c r="M87" s="385"/>
      <c r="N87" s="385"/>
      <c r="O87" s="385"/>
      <c r="P87" s="389"/>
      <c r="Q87" s="385"/>
      <c r="R87" s="265"/>
      <c r="S87" s="399"/>
      <c r="T87" s="399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385"/>
      <c r="F88" s="385"/>
      <c r="G88" s="385"/>
      <c r="H88" s="385"/>
      <c r="I88" s="385"/>
      <c r="J88" s="385"/>
      <c r="K88" s="385"/>
      <c r="L88" s="385"/>
      <c r="M88" s="385"/>
      <c r="N88" s="385"/>
      <c r="O88" s="385"/>
      <c r="P88" s="389"/>
      <c r="Q88" s="385"/>
      <c r="R88" s="265"/>
      <c r="S88" s="399"/>
      <c r="T88" s="399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385"/>
      <c r="F89" s="385"/>
      <c r="G89" s="385"/>
      <c r="H89" s="385"/>
      <c r="I89" s="385"/>
      <c r="J89" s="385"/>
      <c r="K89" s="385"/>
      <c r="L89" s="385"/>
      <c r="M89" s="385"/>
      <c r="N89" s="385"/>
      <c r="O89" s="385"/>
      <c r="P89" s="389"/>
      <c r="Q89" s="385"/>
      <c r="R89" s="265"/>
      <c r="S89" s="399"/>
      <c r="T89" s="399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385"/>
      <c r="F90" s="385"/>
      <c r="G90" s="385"/>
      <c r="H90" s="385"/>
      <c r="I90" s="385"/>
      <c r="J90" s="385"/>
      <c r="K90" s="385"/>
      <c r="L90" s="385"/>
      <c r="M90" s="385"/>
      <c r="N90" s="385"/>
      <c r="O90" s="385"/>
      <c r="P90" s="389"/>
      <c r="Q90" s="385"/>
      <c r="R90" s="265"/>
      <c r="S90" s="399"/>
      <c r="T90" s="399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385"/>
      <c r="F91" s="385"/>
      <c r="G91" s="385"/>
      <c r="H91" s="385"/>
      <c r="I91" s="385"/>
      <c r="J91" s="385"/>
      <c r="K91" s="385"/>
      <c r="L91" s="385"/>
      <c r="M91" s="385"/>
      <c r="N91" s="385"/>
      <c r="O91" s="385"/>
      <c r="P91" s="389"/>
      <c r="Q91" s="385"/>
      <c r="R91" s="265"/>
      <c r="S91" s="399"/>
      <c r="T91" s="399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385"/>
      <c r="F92" s="385"/>
      <c r="G92" s="385"/>
      <c r="H92" s="385"/>
      <c r="I92" s="385"/>
      <c r="J92" s="385"/>
      <c r="K92" s="385"/>
      <c r="L92" s="385"/>
      <c r="M92" s="385"/>
      <c r="N92" s="385"/>
      <c r="O92" s="385"/>
      <c r="P92" s="389"/>
      <c r="Q92" s="385"/>
      <c r="R92" s="265"/>
      <c r="S92" s="399"/>
      <c r="T92" s="399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385"/>
      <c r="F93" s="385"/>
      <c r="G93" s="385"/>
      <c r="H93" s="385"/>
      <c r="I93" s="385"/>
      <c r="J93" s="385"/>
      <c r="K93" s="385"/>
      <c r="L93" s="385"/>
      <c r="M93" s="385"/>
      <c r="N93" s="385"/>
      <c r="O93" s="385"/>
      <c r="P93" s="389"/>
      <c r="Q93" s="385"/>
      <c r="R93" s="265"/>
      <c r="S93" s="399"/>
      <c r="T93" s="399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385"/>
      <c r="F94" s="385"/>
      <c r="G94" s="385"/>
      <c r="H94" s="385"/>
      <c r="I94" s="385"/>
      <c r="J94" s="385"/>
      <c r="K94" s="385"/>
      <c r="L94" s="385"/>
      <c r="M94" s="385"/>
      <c r="N94" s="385"/>
      <c r="O94" s="385"/>
      <c r="P94" s="389"/>
      <c r="Q94" s="385"/>
      <c r="R94" s="265"/>
      <c r="S94" s="399"/>
      <c r="T94" s="399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385"/>
      <c r="F95" s="385"/>
      <c r="G95" s="385"/>
      <c r="H95" s="385"/>
      <c r="I95" s="385"/>
      <c r="J95" s="385"/>
      <c r="K95" s="385"/>
      <c r="L95" s="385"/>
      <c r="M95" s="385"/>
      <c r="N95" s="385"/>
      <c r="O95" s="385"/>
      <c r="P95" s="389"/>
      <c r="Q95" s="385"/>
      <c r="R95" s="265"/>
      <c r="S95" s="399"/>
      <c r="T95" s="399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385"/>
      <c r="F96" s="385"/>
      <c r="G96" s="385"/>
      <c r="H96" s="385"/>
      <c r="I96" s="385"/>
      <c r="J96" s="385"/>
      <c r="K96" s="385"/>
      <c r="L96" s="385"/>
      <c r="M96" s="385"/>
      <c r="N96" s="385"/>
      <c r="O96" s="385"/>
      <c r="P96" s="389"/>
      <c r="Q96" s="385"/>
      <c r="R96" s="265"/>
      <c r="S96" s="399"/>
      <c r="T96" s="399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385"/>
      <c r="F97" s="385"/>
      <c r="G97" s="385"/>
      <c r="H97" s="385"/>
      <c r="I97" s="385"/>
      <c r="J97" s="385"/>
      <c r="K97" s="385"/>
      <c r="L97" s="385"/>
      <c r="M97" s="385"/>
      <c r="N97" s="385"/>
      <c r="O97" s="385"/>
      <c r="P97" s="389"/>
      <c r="Q97" s="385"/>
      <c r="R97" s="265"/>
      <c r="S97" s="399"/>
      <c r="T97" s="399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385"/>
      <c r="F98" s="385"/>
      <c r="G98" s="385"/>
      <c r="H98" s="385"/>
      <c r="I98" s="385"/>
      <c r="J98" s="385"/>
      <c r="K98" s="385"/>
      <c r="L98" s="385"/>
      <c r="M98" s="385"/>
      <c r="N98" s="385"/>
      <c r="O98" s="385"/>
      <c r="P98" s="389"/>
      <c r="Q98" s="385"/>
      <c r="R98" s="265"/>
      <c r="S98" s="399"/>
      <c r="T98" s="399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385"/>
      <c r="F99" s="385"/>
      <c r="G99" s="385"/>
      <c r="H99" s="385"/>
      <c r="I99" s="385"/>
      <c r="J99" s="385"/>
      <c r="K99" s="385"/>
      <c r="L99" s="385"/>
      <c r="M99" s="385"/>
      <c r="N99" s="385"/>
      <c r="O99" s="385"/>
      <c r="P99" s="389"/>
      <c r="Q99" s="385"/>
      <c r="R99" s="265"/>
      <c r="S99" s="399"/>
      <c r="T99" s="399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385"/>
      <c r="F100" s="385"/>
      <c r="G100" s="385"/>
      <c r="H100" s="385"/>
      <c r="I100" s="385"/>
      <c r="J100" s="385"/>
      <c r="K100" s="385"/>
      <c r="L100" s="385"/>
      <c r="M100" s="385"/>
      <c r="N100" s="385"/>
      <c r="O100" s="385"/>
      <c r="P100" s="389"/>
      <c r="Q100" s="385"/>
      <c r="R100" s="265"/>
      <c r="S100" s="399"/>
      <c r="T100" s="399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385"/>
      <c r="F101" s="385"/>
      <c r="G101" s="385"/>
      <c r="H101" s="385"/>
      <c r="I101" s="385"/>
      <c r="J101" s="385"/>
      <c r="K101" s="385"/>
      <c r="L101" s="385"/>
      <c r="M101" s="385"/>
      <c r="N101" s="385"/>
      <c r="O101" s="385"/>
      <c r="P101" s="389"/>
      <c r="Q101" s="385"/>
      <c r="R101" s="265"/>
      <c r="S101" s="399"/>
      <c r="T101" s="399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385"/>
      <c r="F102" s="385"/>
      <c r="G102" s="385"/>
      <c r="H102" s="385"/>
      <c r="I102" s="385"/>
      <c r="J102" s="385"/>
      <c r="K102" s="385"/>
      <c r="L102" s="385"/>
      <c r="M102" s="385"/>
      <c r="N102" s="385"/>
      <c r="O102" s="385"/>
      <c r="P102" s="389"/>
      <c r="Q102" s="385"/>
      <c r="R102" s="265"/>
      <c r="S102" s="399"/>
      <c r="T102" s="399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385"/>
      <c r="F103" s="385"/>
      <c r="G103" s="385"/>
      <c r="H103" s="385"/>
      <c r="I103" s="385"/>
      <c r="J103" s="385"/>
      <c r="K103" s="385"/>
      <c r="L103" s="385"/>
      <c r="M103" s="385"/>
      <c r="N103" s="385"/>
      <c r="O103" s="385"/>
      <c r="P103" s="389"/>
      <c r="Q103" s="385"/>
      <c r="R103" s="265"/>
      <c r="S103" s="399"/>
      <c r="T103" s="399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385"/>
      <c r="F104" s="385"/>
      <c r="G104" s="385"/>
      <c r="H104" s="385"/>
      <c r="I104" s="385"/>
      <c r="J104" s="385"/>
      <c r="K104" s="385"/>
      <c r="L104" s="385"/>
      <c r="M104" s="385"/>
      <c r="N104" s="385"/>
      <c r="O104" s="385"/>
      <c r="P104" s="389"/>
      <c r="Q104" s="385"/>
      <c r="R104" s="265"/>
      <c r="S104" s="399"/>
      <c r="T104" s="399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385"/>
      <c r="F105" s="385"/>
      <c r="G105" s="385"/>
      <c r="H105" s="385"/>
      <c r="I105" s="385"/>
      <c r="J105" s="385"/>
      <c r="K105" s="385"/>
      <c r="L105" s="385"/>
      <c r="M105" s="385"/>
      <c r="N105" s="385"/>
      <c r="O105" s="385"/>
      <c r="P105" s="389"/>
      <c r="Q105" s="385"/>
      <c r="R105" s="265"/>
      <c r="S105" s="399"/>
      <c r="T105" s="399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385"/>
      <c r="F106" s="385"/>
      <c r="G106" s="385"/>
      <c r="H106" s="385"/>
      <c r="I106" s="385"/>
      <c r="J106" s="385"/>
      <c r="K106" s="385"/>
      <c r="L106" s="385"/>
      <c r="M106" s="385"/>
      <c r="N106" s="385"/>
      <c r="O106" s="385"/>
      <c r="P106" s="389"/>
      <c r="Q106" s="385"/>
      <c r="R106" s="265"/>
      <c r="S106" s="399"/>
      <c r="T106" s="399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385"/>
      <c r="F107" s="385"/>
      <c r="G107" s="385"/>
      <c r="H107" s="385"/>
      <c r="I107" s="385"/>
      <c r="J107" s="385"/>
      <c r="K107" s="385"/>
      <c r="L107" s="385"/>
      <c r="M107" s="385"/>
      <c r="N107" s="385"/>
      <c r="O107" s="385"/>
      <c r="P107" s="389"/>
      <c r="Q107" s="385"/>
      <c r="R107" s="265"/>
      <c r="S107" s="399"/>
      <c r="T107" s="399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385"/>
      <c r="F108" s="385"/>
      <c r="G108" s="385"/>
      <c r="H108" s="385"/>
      <c r="I108" s="385"/>
      <c r="J108" s="385"/>
      <c r="K108" s="385"/>
      <c r="L108" s="385"/>
      <c r="M108" s="385"/>
      <c r="N108" s="385"/>
      <c r="O108" s="385"/>
      <c r="P108" s="389"/>
      <c r="Q108" s="385"/>
      <c r="R108" s="265"/>
      <c r="S108" s="399"/>
      <c r="T108" s="399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385"/>
      <c r="F109" s="385"/>
      <c r="G109" s="385"/>
      <c r="H109" s="385"/>
      <c r="I109" s="385"/>
      <c r="J109" s="385"/>
      <c r="K109" s="385"/>
      <c r="L109" s="385"/>
      <c r="M109" s="385"/>
      <c r="N109" s="385"/>
      <c r="O109" s="385"/>
      <c r="P109" s="389"/>
      <c r="Q109" s="385"/>
      <c r="R109" s="265"/>
      <c r="S109" s="399"/>
      <c r="T109" s="399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385"/>
      <c r="F110" s="385"/>
      <c r="G110" s="385"/>
      <c r="H110" s="385"/>
      <c r="I110" s="385"/>
      <c r="J110" s="385"/>
      <c r="K110" s="385"/>
      <c r="L110" s="385"/>
      <c r="M110" s="385"/>
      <c r="N110" s="385"/>
      <c r="O110" s="385"/>
      <c r="P110" s="389"/>
      <c r="Q110" s="385"/>
      <c r="R110" s="265"/>
      <c r="S110" s="399"/>
      <c r="T110" s="399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385"/>
      <c r="F111" s="385"/>
      <c r="G111" s="385"/>
      <c r="H111" s="385"/>
      <c r="I111" s="385"/>
      <c r="J111" s="385"/>
      <c r="K111" s="385"/>
      <c r="L111" s="385"/>
      <c r="M111" s="385"/>
      <c r="N111" s="385"/>
      <c r="O111" s="385"/>
      <c r="P111" s="389"/>
      <c r="Q111" s="385"/>
      <c r="R111" s="265"/>
      <c r="S111" s="399"/>
      <c r="T111" s="399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385"/>
      <c r="F112" s="385"/>
      <c r="G112" s="385"/>
      <c r="H112" s="385"/>
      <c r="I112" s="385"/>
      <c r="J112" s="385"/>
      <c r="K112" s="385"/>
      <c r="L112" s="385"/>
      <c r="M112" s="385"/>
      <c r="N112" s="385"/>
      <c r="O112" s="385"/>
      <c r="P112" s="389"/>
      <c r="Q112" s="385"/>
      <c r="R112" s="265"/>
      <c r="S112" s="399"/>
      <c r="T112" s="399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385"/>
      <c r="F113" s="385"/>
      <c r="G113" s="385"/>
      <c r="H113" s="385"/>
      <c r="I113" s="385"/>
      <c r="J113" s="385"/>
      <c r="K113" s="385"/>
      <c r="L113" s="385"/>
      <c r="M113" s="385"/>
      <c r="N113" s="385"/>
      <c r="O113" s="385"/>
      <c r="P113" s="389"/>
      <c r="Q113" s="385"/>
      <c r="R113" s="265"/>
      <c r="S113" s="399"/>
      <c r="T113" s="399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385"/>
      <c r="F114" s="385"/>
      <c r="G114" s="385"/>
      <c r="H114" s="385"/>
      <c r="I114" s="385"/>
      <c r="J114" s="385"/>
      <c r="K114" s="385"/>
      <c r="L114" s="385"/>
      <c r="M114" s="385"/>
      <c r="N114" s="385"/>
      <c r="O114" s="385"/>
      <c r="P114" s="389"/>
      <c r="Q114" s="385"/>
      <c r="R114" s="265"/>
      <c r="S114" s="399"/>
      <c r="T114" s="399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385"/>
      <c r="F115" s="385"/>
      <c r="G115" s="385"/>
      <c r="H115" s="385"/>
      <c r="I115" s="385"/>
      <c r="J115" s="385"/>
      <c r="K115" s="385"/>
      <c r="L115" s="385"/>
      <c r="M115" s="385"/>
      <c r="N115" s="385"/>
      <c r="O115" s="385"/>
      <c r="P115" s="389"/>
      <c r="Q115" s="385"/>
      <c r="R115" s="265"/>
      <c r="S115" s="399"/>
      <c r="T115" s="399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385"/>
      <c r="F116" s="385"/>
      <c r="G116" s="385"/>
      <c r="H116" s="385"/>
      <c r="I116" s="385"/>
      <c r="J116" s="385"/>
      <c r="K116" s="385"/>
      <c r="L116" s="385"/>
      <c r="M116" s="385"/>
      <c r="N116" s="385"/>
      <c r="O116" s="385"/>
      <c r="P116" s="389"/>
      <c r="Q116" s="385"/>
      <c r="R116" s="265"/>
      <c r="S116" s="399"/>
      <c r="T116" s="399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385"/>
      <c r="F117" s="385"/>
      <c r="G117" s="385"/>
      <c r="H117" s="385"/>
      <c r="I117" s="385"/>
      <c r="J117" s="385"/>
      <c r="K117" s="385"/>
      <c r="L117" s="385"/>
      <c r="M117" s="385"/>
      <c r="N117" s="385"/>
      <c r="O117" s="385"/>
      <c r="P117" s="389"/>
      <c r="Q117" s="385"/>
      <c r="R117" s="265"/>
      <c r="S117" s="399"/>
      <c r="T117" s="399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385"/>
      <c r="F118" s="385"/>
      <c r="G118" s="385"/>
      <c r="H118" s="385"/>
      <c r="I118" s="385"/>
      <c r="J118" s="385"/>
      <c r="K118" s="385"/>
      <c r="L118" s="385"/>
      <c r="M118" s="385"/>
      <c r="N118" s="385"/>
      <c r="O118" s="385"/>
      <c r="P118" s="389"/>
      <c r="Q118" s="385"/>
      <c r="R118" s="265"/>
      <c r="S118" s="399"/>
      <c r="T118" s="399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385"/>
      <c r="F119" s="385"/>
      <c r="G119" s="385"/>
      <c r="H119" s="385"/>
      <c r="I119" s="385"/>
      <c r="J119" s="385"/>
      <c r="K119" s="385"/>
      <c r="L119" s="385"/>
      <c r="M119" s="385"/>
      <c r="N119" s="385"/>
      <c r="O119" s="385"/>
      <c r="P119" s="389"/>
      <c r="Q119" s="385"/>
      <c r="R119" s="265"/>
      <c r="S119" s="399"/>
      <c r="T119" s="399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385"/>
      <c r="F120" s="385"/>
      <c r="G120" s="385"/>
      <c r="H120" s="385"/>
      <c r="I120" s="385"/>
      <c r="J120" s="385"/>
      <c r="K120" s="385"/>
      <c r="L120" s="385"/>
      <c r="M120" s="385"/>
      <c r="N120" s="385"/>
      <c r="O120" s="385"/>
      <c r="P120" s="389"/>
      <c r="Q120" s="385"/>
      <c r="R120" s="265"/>
      <c r="S120" s="399"/>
      <c r="T120" s="399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385"/>
      <c r="F121" s="385"/>
      <c r="G121" s="385"/>
      <c r="H121" s="385"/>
      <c r="I121" s="385"/>
      <c r="J121" s="385"/>
      <c r="K121" s="385"/>
      <c r="L121" s="385"/>
      <c r="M121" s="385"/>
      <c r="N121" s="385"/>
      <c r="O121" s="385"/>
      <c r="P121" s="389"/>
      <c r="Q121" s="385"/>
      <c r="R121" s="265"/>
      <c r="S121" s="399"/>
      <c r="T121" s="399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385"/>
      <c r="F122" s="385"/>
      <c r="G122" s="385"/>
      <c r="H122" s="385"/>
      <c r="I122" s="385"/>
      <c r="J122" s="385"/>
      <c r="K122" s="385"/>
      <c r="L122" s="385"/>
      <c r="M122" s="385"/>
      <c r="N122" s="385"/>
      <c r="O122" s="385"/>
      <c r="P122" s="389"/>
      <c r="Q122" s="385"/>
      <c r="R122" s="265"/>
      <c r="S122" s="399"/>
      <c r="T122" s="399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385"/>
      <c r="F123" s="385"/>
      <c r="G123" s="385"/>
      <c r="H123" s="385"/>
      <c r="I123" s="385"/>
      <c r="J123" s="385"/>
      <c r="K123" s="385"/>
      <c r="L123" s="385"/>
      <c r="M123" s="385"/>
      <c r="N123" s="385"/>
      <c r="O123" s="385"/>
      <c r="P123" s="389"/>
      <c r="Q123" s="385"/>
      <c r="R123" s="265"/>
      <c r="S123" s="399"/>
      <c r="T123" s="399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385"/>
      <c r="F124" s="385"/>
      <c r="G124" s="385"/>
      <c r="H124" s="385"/>
      <c r="I124" s="385"/>
      <c r="J124" s="385"/>
      <c r="K124" s="385"/>
      <c r="L124" s="385"/>
      <c r="M124" s="385"/>
      <c r="N124" s="385"/>
      <c r="O124" s="385"/>
      <c r="P124" s="389"/>
      <c r="Q124" s="385"/>
      <c r="R124" s="265"/>
      <c r="S124" s="399"/>
      <c r="T124" s="399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385"/>
      <c r="F125" s="385"/>
      <c r="G125" s="385"/>
      <c r="H125" s="385"/>
      <c r="I125" s="385"/>
      <c r="J125" s="385"/>
      <c r="K125" s="385"/>
      <c r="L125" s="385"/>
      <c r="M125" s="385"/>
      <c r="N125" s="385"/>
      <c r="O125" s="385"/>
      <c r="P125" s="389"/>
      <c r="Q125" s="385"/>
      <c r="R125" s="265"/>
      <c r="S125" s="399"/>
      <c r="T125" s="399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385"/>
      <c r="F126" s="385"/>
      <c r="G126" s="385"/>
      <c r="H126" s="385"/>
      <c r="I126" s="385"/>
      <c r="J126" s="385"/>
      <c r="K126" s="385"/>
      <c r="L126" s="385"/>
      <c r="M126" s="385"/>
      <c r="N126" s="385"/>
      <c r="O126" s="385"/>
      <c r="P126" s="389"/>
      <c r="Q126" s="385"/>
      <c r="R126" s="265"/>
      <c r="S126" s="399"/>
      <c r="T126" s="399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385"/>
      <c r="F127" s="385"/>
      <c r="G127" s="385"/>
      <c r="H127" s="385"/>
      <c r="I127" s="385"/>
      <c r="J127" s="385"/>
      <c r="K127" s="385"/>
      <c r="L127" s="385"/>
      <c r="M127" s="385"/>
      <c r="N127" s="385"/>
      <c r="O127" s="385"/>
      <c r="P127" s="389"/>
      <c r="Q127" s="385"/>
      <c r="R127" s="265"/>
      <c r="S127" s="399"/>
      <c r="T127" s="399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385"/>
      <c r="F128" s="385"/>
      <c r="G128" s="385"/>
      <c r="H128" s="385"/>
      <c r="I128" s="385"/>
      <c r="J128" s="385"/>
      <c r="K128" s="385"/>
      <c r="L128" s="385"/>
      <c r="M128" s="385"/>
      <c r="N128" s="385"/>
      <c r="O128" s="385"/>
      <c r="P128" s="389"/>
      <c r="Q128" s="385"/>
      <c r="R128" s="265"/>
      <c r="S128" s="399"/>
      <c r="T128" s="399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385"/>
      <c r="F129" s="385"/>
      <c r="G129" s="385"/>
      <c r="H129" s="385"/>
      <c r="I129" s="385"/>
      <c r="J129" s="385"/>
      <c r="K129" s="385"/>
      <c r="L129" s="385"/>
      <c r="M129" s="385"/>
      <c r="N129" s="385"/>
      <c r="O129" s="385"/>
      <c r="P129" s="389"/>
      <c r="Q129" s="385"/>
      <c r="R129" s="265"/>
      <c r="S129" s="399"/>
      <c r="T129" s="399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385"/>
      <c r="F130" s="385"/>
      <c r="G130" s="385"/>
      <c r="H130" s="385"/>
      <c r="I130" s="385"/>
      <c r="J130" s="385"/>
      <c r="K130" s="385"/>
      <c r="L130" s="385"/>
      <c r="M130" s="385"/>
      <c r="N130" s="385"/>
      <c r="O130" s="385"/>
      <c r="P130" s="389"/>
      <c r="Q130" s="385"/>
      <c r="R130" s="265"/>
      <c r="S130" s="399"/>
      <c r="T130" s="399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385"/>
      <c r="F131" s="385"/>
      <c r="G131" s="385"/>
      <c r="H131" s="385"/>
      <c r="I131" s="385"/>
      <c r="J131" s="385"/>
      <c r="K131" s="385"/>
      <c r="L131" s="385"/>
      <c r="M131" s="385"/>
      <c r="N131" s="385"/>
      <c r="O131" s="385"/>
      <c r="P131" s="389"/>
      <c r="Q131" s="385"/>
      <c r="R131" s="265"/>
      <c r="S131" s="399"/>
      <c r="T131" s="399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385"/>
      <c r="F132" s="385"/>
      <c r="G132" s="385"/>
      <c r="H132" s="385"/>
      <c r="I132" s="385"/>
      <c r="J132" s="385"/>
      <c r="K132" s="385"/>
      <c r="L132" s="385"/>
      <c r="M132" s="385"/>
      <c r="N132" s="385"/>
      <c r="O132" s="385"/>
      <c r="P132" s="389"/>
      <c r="Q132" s="385"/>
      <c r="R132" s="265"/>
      <c r="S132" s="399"/>
      <c r="T132" s="399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385"/>
      <c r="F133" s="385"/>
      <c r="G133" s="385"/>
      <c r="H133" s="385"/>
      <c r="I133" s="385"/>
      <c r="J133" s="385"/>
      <c r="K133" s="385"/>
      <c r="L133" s="385"/>
      <c r="M133" s="385"/>
      <c r="N133" s="385"/>
      <c r="O133" s="385"/>
      <c r="P133" s="389"/>
      <c r="Q133" s="385"/>
      <c r="R133" s="265"/>
      <c r="S133" s="399"/>
      <c r="T133" s="399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385"/>
      <c r="F134" s="385"/>
      <c r="G134" s="385"/>
      <c r="H134" s="385"/>
      <c r="I134" s="385"/>
      <c r="J134" s="385"/>
      <c r="K134" s="385"/>
      <c r="L134" s="385"/>
      <c r="M134" s="385"/>
      <c r="N134" s="385"/>
      <c r="O134" s="385"/>
      <c r="P134" s="389"/>
      <c r="Q134" s="385"/>
      <c r="R134" s="265"/>
      <c r="S134" s="399"/>
      <c r="T134" s="399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385"/>
      <c r="F135" s="385"/>
      <c r="G135" s="385"/>
      <c r="H135" s="385"/>
      <c r="I135" s="385"/>
      <c r="J135" s="385"/>
      <c r="K135" s="385"/>
      <c r="L135" s="385"/>
      <c r="M135" s="385"/>
      <c r="N135" s="385"/>
      <c r="O135" s="385"/>
      <c r="P135" s="389"/>
      <c r="Q135" s="385"/>
      <c r="R135" s="265"/>
      <c r="S135" s="399"/>
      <c r="T135" s="399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385"/>
      <c r="F136" s="385"/>
      <c r="G136" s="385"/>
      <c r="H136" s="385"/>
      <c r="I136" s="385"/>
      <c r="J136" s="385"/>
      <c r="K136" s="385"/>
      <c r="L136" s="385"/>
      <c r="M136" s="385"/>
      <c r="N136" s="385"/>
      <c r="O136" s="385"/>
      <c r="P136" s="389"/>
      <c r="Q136" s="385"/>
      <c r="R136" s="265"/>
      <c r="S136" s="399"/>
      <c r="T136" s="399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385"/>
      <c r="F137" s="385"/>
      <c r="G137" s="385"/>
      <c r="H137" s="385"/>
      <c r="I137" s="385"/>
      <c r="J137" s="385"/>
      <c r="K137" s="385"/>
      <c r="L137" s="385"/>
      <c r="M137" s="385"/>
      <c r="N137" s="385"/>
      <c r="O137" s="385"/>
      <c r="P137" s="389"/>
      <c r="Q137" s="385"/>
      <c r="R137" s="265"/>
      <c r="S137" s="399"/>
      <c r="T137" s="399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385"/>
      <c r="F138" s="385"/>
      <c r="G138" s="385"/>
      <c r="H138" s="385"/>
      <c r="I138" s="385"/>
      <c r="J138" s="385"/>
      <c r="K138" s="385"/>
      <c r="L138" s="385"/>
      <c r="M138" s="385"/>
      <c r="N138" s="385"/>
      <c r="O138" s="385"/>
      <c r="P138" s="389"/>
      <c r="Q138" s="385"/>
      <c r="R138" s="265"/>
      <c r="S138" s="399"/>
      <c r="T138" s="399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385"/>
      <c r="F139" s="385"/>
      <c r="G139" s="385"/>
      <c r="H139" s="385"/>
      <c r="I139" s="385"/>
      <c r="J139" s="385"/>
      <c r="K139" s="385"/>
      <c r="L139" s="385"/>
      <c r="M139" s="385"/>
      <c r="N139" s="385"/>
      <c r="O139" s="385"/>
      <c r="P139" s="389"/>
      <c r="Q139" s="385"/>
      <c r="R139" s="265"/>
      <c r="S139" s="399"/>
      <c r="T139" s="399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385"/>
      <c r="F140" s="385"/>
      <c r="G140" s="385"/>
      <c r="H140" s="385"/>
      <c r="I140" s="385"/>
      <c r="J140" s="385"/>
      <c r="K140" s="385"/>
      <c r="L140" s="385"/>
      <c r="M140" s="385"/>
      <c r="N140" s="385"/>
      <c r="O140" s="385"/>
      <c r="P140" s="389"/>
      <c r="Q140" s="385"/>
      <c r="R140" s="265"/>
      <c r="S140" s="399"/>
      <c r="T140" s="399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385"/>
      <c r="F141" s="385"/>
      <c r="G141" s="385"/>
      <c r="H141" s="385"/>
      <c r="I141" s="385"/>
      <c r="J141" s="385"/>
      <c r="K141" s="385"/>
      <c r="L141" s="385"/>
      <c r="M141" s="385"/>
      <c r="N141" s="385"/>
      <c r="O141" s="385"/>
      <c r="P141" s="389"/>
      <c r="Q141" s="385"/>
      <c r="R141" s="265"/>
      <c r="S141" s="399"/>
      <c r="T141" s="399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385"/>
      <c r="F142" s="385"/>
      <c r="G142" s="385"/>
      <c r="H142" s="385"/>
      <c r="I142" s="385"/>
      <c r="J142" s="385"/>
      <c r="K142" s="385"/>
      <c r="L142" s="385"/>
      <c r="M142" s="385"/>
      <c r="N142" s="385"/>
      <c r="O142" s="385"/>
      <c r="P142" s="389"/>
      <c r="Q142" s="385"/>
      <c r="R142" s="265"/>
      <c r="S142" s="399"/>
      <c r="T142" s="399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385"/>
      <c r="F143" s="385"/>
      <c r="G143" s="385"/>
      <c r="H143" s="385"/>
      <c r="I143" s="385"/>
      <c r="J143" s="385"/>
      <c r="K143" s="385"/>
      <c r="L143" s="385"/>
      <c r="M143" s="385"/>
      <c r="N143" s="385"/>
      <c r="O143" s="385"/>
      <c r="P143" s="389"/>
      <c r="Q143" s="385"/>
      <c r="R143" s="265"/>
      <c r="S143" s="399"/>
      <c r="T143" s="399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385"/>
      <c r="F144" s="385"/>
      <c r="G144" s="385"/>
      <c r="H144" s="385"/>
      <c r="I144" s="385"/>
      <c r="J144" s="385"/>
      <c r="K144" s="385"/>
      <c r="L144" s="385"/>
      <c r="M144" s="385"/>
      <c r="N144" s="385"/>
      <c r="O144" s="385"/>
      <c r="P144" s="389"/>
      <c r="Q144" s="385"/>
      <c r="R144" s="265"/>
      <c r="S144" s="399"/>
      <c r="T144" s="399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385"/>
      <c r="F145" s="385"/>
      <c r="G145" s="385"/>
      <c r="H145" s="385"/>
      <c r="I145" s="385"/>
      <c r="J145" s="385"/>
      <c r="K145" s="385"/>
      <c r="L145" s="385"/>
      <c r="M145" s="385"/>
      <c r="N145" s="385"/>
      <c r="O145" s="385"/>
      <c r="P145" s="389"/>
      <c r="Q145" s="385"/>
      <c r="R145" s="265"/>
      <c r="S145" s="399"/>
      <c r="T145" s="399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385"/>
      <c r="F146" s="385"/>
      <c r="G146" s="385"/>
      <c r="H146" s="385"/>
      <c r="I146" s="385"/>
      <c r="J146" s="385"/>
      <c r="K146" s="385"/>
      <c r="L146" s="385"/>
      <c r="M146" s="385"/>
      <c r="N146" s="385"/>
      <c r="O146" s="385"/>
      <c r="P146" s="389"/>
      <c r="Q146" s="385"/>
      <c r="R146" s="265"/>
      <c r="S146" s="399"/>
      <c r="T146" s="399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385"/>
      <c r="F147" s="385"/>
      <c r="G147" s="385"/>
      <c r="H147" s="385"/>
      <c r="I147" s="385"/>
      <c r="J147" s="385"/>
      <c r="K147" s="385"/>
      <c r="L147" s="385"/>
      <c r="M147" s="385"/>
      <c r="N147" s="385"/>
      <c r="O147" s="385"/>
      <c r="P147" s="389"/>
      <c r="Q147" s="385"/>
      <c r="R147" s="265"/>
      <c r="S147" s="399"/>
      <c r="T147" s="399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385"/>
      <c r="F148" s="385"/>
      <c r="G148" s="385"/>
      <c r="H148" s="385"/>
      <c r="I148" s="385"/>
      <c r="J148" s="385"/>
      <c r="K148" s="385"/>
      <c r="L148" s="385"/>
      <c r="M148" s="385"/>
      <c r="N148" s="385"/>
      <c r="O148" s="385"/>
      <c r="P148" s="389"/>
      <c r="Q148" s="385"/>
      <c r="R148" s="265"/>
      <c r="S148" s="399"/>
      <c r="T148" s="399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385"/>
      <c r="F149" s="385"/>
      <c r="G149" s="385"/>
      <c r="H149" s="385"/>
      <c r="I149" s="385"/>
      <c r="J149" s="385"/>
      <c r="K149" s="385"/>
      <c r="L149" s="385"/>
      <c r="M149" s="385"/>
      <c r="N149" s="385"/>
      <c r="O149" s="385"/>
      <c r="P149" s="389"/>
      <c r="Q149" s="385"/>
      <c r="R149" s="265"/>
      <c r="S149" s="399"/>
      <c r="T149" s="399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385"/>
      <c r="F150" s="385"/>
      <c r="G150" s="385"/>
      <c r="H150" s="385"/>
      <c r="I150" s="385"/>
      <c r="J150" s="385"/>
      <c r="K150" s="385"/>
      <c r="L150" s="385"/>
      <c r="M150" s="385"/>
      <c r="N150" s="385"/>
      <c r="O150" s="385"/>
      <c r="P150" s="389"/>
      <c r="Q150" s="385"/>
      <c r="R150" s="265"/>
      <c r="S150" s="399"/>
      <c r="T150" s="399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385"/>
      <c r="F151" s="385"/>
      <c r="G151" s="385"/>
      <c r="H151" s="385"/>
      <c r="I151" s="385"/>
      <c r="J151" s="385"/>
      <c r="K151" s="385"/>
      <c r="L151" s="385"/>
      <c r="M151" s="385"/>
      <c r="N151" s="385"/>
      <c r="O151" s="385"/>
      <c r="P151" s="389"/>
      <c r="Q151" s="385"/>
      <c r="R151" s="265"/>
      <c r="S151" s="399"/>
      <c r="T151" s="399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385"/>
      <c r="F152" s="385"/>
      <c r="G152" s="385"/>
      <c r="H152" s="385"/>
      <c r="I152" s="385"/>
      <c r="J152" s="385"/>
      <c r="K152" s="385"/>
      <c r="L152" s="385"/>
      <c r="M152" s="385"/>
      <c r="N152" s="385"/>
      <c r="O152" s="385"/>
      <c r="P152" s="389"/>
      <c r="Q152" s="385"/>
      <c r="R152" s="265"/>
      <c r="S152" s="399"/>
      <c r="T152" s="399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385"/>
      <c r="F153" s="385"/>
      <c r="G153" s="385"/>
      <c r="H153" s="385"/>
      <c r="I153" s="385"/>
      <c r="J153" s="385"/>
      <c r="K153" s="385"/>
      <c r="L153" s="385"/>
      <c r="M153" s="385"/>
      <c r="N153" s="385"/>
      <c r="O153" s="385"/>
      <c r="P153" s="389"/>
      <c r="Q153" s="385"/>
      <c r="R153" s="265"/>
      <c r="S153" s="399"/>
      <c r="T153" s="399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385"/>
      <c r="F154" s="385"/>
      <c r="G154" s="385"/>
      <c r="H154" s="385"/>
      <c r="I154" s="385"/>
      <c r="J154" s="385"/>
      <c r="K154" s="385"/>
      <c r="L154" s="385"/>
      <c r="M154" s="385"/>
      <c r="N154" s="385"/>
      <c r="O154" s="385"/>
      <c r="P154" s="389"/>
      <c r="Q154" s="385"/>
      <c r="R154" s="265"/>
      <c r="S154" s="399"/>
      <c r="T154" s="399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385"/>
      <c r="F155" s="385"/>
      <c r="G155" s="385"/>
      <c r="H155" s="385"/>
      <c r="I155" s="385"/>
      <c r="J155" s="385"/>
      <c r="K155" s="385"/>
      <c r="L155" s="385"/>
      <c r="M155" s="385"/>
      <c r="N155" s="385"/>
      <c r="O155" s="385"/>
      <c r="P155" s="389"/>
      <c r="Q155" s="385"/>
      <c r="R155" s="265"/>
      <c r="S155" s="399"/>
      <c r="T155" s="399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385"/>
      <c r="F156" s="385"/>
      <c r="G156" s="385"/>
      <c r="H156" s="385"/>
      <c r="I156" s="385"/>
      <c r="J156" s="385"/>
      <c r="K156" s="385"/>
      <c r="L156" s="385"/>
      <c r="M156" s="385"/>
      <c r="N156" s="385"/>
      <c r="O156" s="385"/>
      <c r="P156" s="389"/>
      <c r="Q156" s="385"/>
      <c r="R156" s="265"/>
      <c r="S156" s="399"/>
      <c r="T156" s="399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385"/>
      <c r="F157" s="385"/>
      <c r="G157" s="385"/>
      <c r="H157" s="385"/>
      <c r="I157" s="385"/>
      <c r="J157" s="385"/>
      <c r="K157" s="385"/>
      <c r="L157" s="385"/>
      <c r="M157" s="385"/>
      <c r="N157" s="385"/>
      <c r="O157" s="385"/>
      <c r="P157" s="389"/>
      <c r="Q157" s="385"/>
      <c r="R157" s="265"/>
      <c r="S157" s="399"/>
      <c r="T157" s="399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385"/>
      <c r="F158" s="385"/>
      <c r="G158" s="385"/>
      <c r="H158" s="385"/>
      <c r="I158" s="385"/>
      <c r="J158" s="385"/>
      <c r="K158" s="385"/>
      <c r="L158" s="385"/>
      <c r="M158" s="385"/>
      <c r="N158" s="385"/>
      <c r="O158" s="385"/>
      <c r="P158" s="389"/>
      <c r="Q158" s="385"/>
      <c r="R158" s="265"/>
      <c r="S158" s="399"/>
      <c r="T158" s="399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385"/>
      <c r="F159" s="385"/>
      <c r="G159" s="385"/>
      <c r="H159" s="385"/>
      <c r="I159" s="385"/>
      <c r="J159" s="385"/>
      <c r="K159" s="385"/>
      <c r="L159" s="385"/>
      <c r="M159" s="385"/>
      <c r="N159" s="385"/>
      <c r="O159" s="385"/>
      <c r="P159" s="389"/>
      <c r="Q159" s="385"/>
      <c r="R159" s="265"/>
      <c r="S159" s="399"/>
      <c r="T159" s="399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385"/>
      <c r="F160" s="385"/>
      <c r="G160" s="385"/>
      <c r="H160" s="385"/>
      <c r="I160" s="385"/>
      <c r="J160" s="385"/>
      <c r="K160" s="385"/>
      <c r="L160" s="385"/>
      <c r="M160" s="385"/>
      <c r="N160" s="385"/>
      <c r="O160" s="385"/>
      <c r="P160" s="389"/>
      <c r="Q160" s="385"/>
      <c r="R160" s="265"/>
      <c r="S160" s="399"/>
      <c r="T160" s="399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385"/>
      <c r="F161" s="385"/>
      <c r="G161" s="385"/>
      <c r="H161" s="385"/>
      <c r="I161" s="385"/>
      <c r="J161" s="385"/>
      <c r="K161" s="385"/>
      <c r="L161" s="385"/>
      <c r="M161" s="385"/>
      <c r="N161" s="385"/>
      <c r="O161" s="385"/>
      <c r="P161" s="389"/>
      <c r="Q161" s="385"/>
      <c r="R161" s="265"/>
      <c r="S161" s="399"/>
      <c r="T161" s="399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385"/>
      <c r="F162" s="385"/>
      <c r="G162" s="385"/>
      <c r="H162" s="385"/>
      <c r="I162" s="385"/>
      <c r="J162" s="385"/>
      <c r="K162" s="385"/>
      <c r="L162" s="385"/>
      <c r="M162" s="385"/>
      <c r="N162" s="385"/>
      <c r="O162" s="385"/>
      <c r="P162" s="389"/>
      <c r="Q162" s="385"/>
      <c r="R162" s="265"/>
      <c r="S162" s="399"/>
      <c r="T162" s="399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385"/>
      <c r="F163" s="385"/>
      <c r="G163" s="385"/>
      <c r="H163" s="385"/>
      <c r="I163" s="385"/>
      <c r="J163" s="385"/>
      <c r="K163" s="385"/>
      <c r="L163" s="385"/>
      <c r="M163" s="385"/>
      <c r="N163" s="385"/>
      <c r="O163" s="385"/>
      <c r="P163" s="389"/>
      <c r="Q163" s="385"/>
      <c r="R163" s="265"/>
      <c r="S163" s="399"/>
      <c r="T163" s="399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385"/>
      <c r="F164" s="385"/>
      <c r="G164" s="385"/>
      <c r="H164" s="385"/>
      <c r="I164" s="385"/>
      <c r="J164" s="385"/>
      <c r="K164" s="385"/>
      <c r="L164" s="385"/>
      <c r="M164" s="385"/>
      <c r="N164" s="385"/>
      <c r="O164" s="385"/>
      <c r="P164" s="389"/>
      <c r="Q164" s="385"/>
      <c r="R164" s="265"/>
      <c r="S164" s="399"/>
      <c r="T164" s="399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385"/>
      <c r="F165" s="385"/>
      <c r="G165" s="385"/>
      <c r="H165" s="385"/>
      <c r="I165" s="385"/>
      <c r="J165" s="385"/>
      <c r="K165" s="385"/>
      <c r="L165" s="385"/>
      <c r="M165" s="385"/>
      <c r="N165" s="385"/>
      <c r="O165" s="385"/>
      <c r="P165" s="389"/>
      <c r="Q165" s="385"/>
      <c r="R165" s="265"/>
      <c r="S165" s="399"/>
      <c r="T165" s="399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385"/>
      <c r="F166" s="385"/>
      <c r="G166" s="385"/>
      <c r="H166" s="385"/>
      <c r="I166" s="385"/>
      <c r="J166" s="385"/>
      <c r="K166" s="385"/>
      <c r="L166" s="385"/>
      <c r="M166" s="385"/>
      <c r="N166" s="385"/>
      <c r="O166" s="385"/>
      <c r="P166" s="389"/>
      <c r="Q166" s="385"/>
      <c r="R166" s="265"/>
      <c r="S166" s="399"/>
      <c r="T166" s="399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385"/>
      <c r="F167" s="385"/>
      <c r="G167" s="385"/>
      <c r="H167" s="385"/>
      <c r="I167" s="385"/>
      <c r="J167" s="385"/>
      <c r="K167" s="385"/>
      <c r="L167" s="385"/>
      <c r="M167" s="385"/>
      <c r="N167" s="385"/>
      <c r="O167" s="385"/>
      <c r="P167" s="389"/>
      <c r="Q167" s="385"/>
      <c r="R167" s="265"/>
      <c r="S167" s="399"/>
      <c r="T167" s="399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385"/>
      <c r="F168" s="385"/>
      <c r="G168" s="385"/>
      <c r="H168" s="385"/>
      <c r="I168" s="385"/>
      <c r="J168" s="385"/>
      <c r="K168" s="385"/>
      <c r="L168" s="385"/>
      <c r="M168" s="385"/>
      <c r="N168" s="385"/>
      <c r="O168" s="385"/>
      <c r="P168" s="389"/>
      <c r="Q168" s="385"/>
      <c r="R168" s="265"/>
      <c r="S168" s="399"/>
      <c r="T168" s="399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385"/>
      <c r="F169" s="385"/>
      <c r="G169" s="385"/>
      <c r="H169" s="385"/>
      <c r="I169" s="385"/>
      <c r="J169" s="385"/>
      <c r="K169" s="385"/>
      <c r="L169" s="385"/>
      <c r="M169" s="385"/>
      <c r="N169" s="385"/>
      <c r="O169" s="385"/>
      <c r="P169" s="389"/>
      <c r="Q169" s="385"/>
      <c r="R169" s="265"/>
      <c r="S169" s="399"/>
      <c r="T169" s="399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385"/>
      <c r="F170" s="385"/>
      <c r="G170" s="385"/>
      <c r="H170" s="385"/>
      <c r="I170" s="385"/>
      <c r="J170" s="385"/>
      <c r="K170" s="385"/>
      <c r="L170" s="385"/>
      <c r="M170" s="385"/>
      <c r="N170" s="385"/>
      <c r="O170" s="385"/>
      <c r="P170" s="389"/>
      <c r="Q170" s="385"/>
      <c r="R170" s="265"/>
      <c r="S170" s="399"/>
      <c r="T170" s="399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385"/>
      <c r="F171" s="385"/>
      <c r="G171" s="385"/>
      <c r="H171" s="385"/>
      <c r="I171" s="385"/>
      <c r="J171" s="385"/>
      <c r="K171" s="385"/>
      <c r="L171" s="385"/>
      <c r="M171" s="385"/>
      <c r="N171" s="385"/>
      <c r="O171" s="385"/>
      <c r="P171" s="389"/>
      <c r="Q171" s="385"/>
      <c r="R171" s="265"/>
      <c r="S171" s="399"/>
      <c r="T171" s="399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385"/>
      <c r="F172" s="385"/>
      <c r="G172" s="385"/>
      <c r="H172" s="385"/>
      <c r="I172" s="385"/>
      <c r="J172" s="385"/>
      <c r="K172" s="385"/>
      <c r="L172" s="385"/>
      <c r="M172" s="385"/>
      <c r="N172" s="385"/>
      <c r="O172" s="385"/>
      <c r="P172" s="389"/>
      <c r="Q172" s="385"/>
      <c r="R172" s="265"/>
      <c r="S172" s="399"/>
      <c r="T172" s="399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385"/>
      <c r="F173" s="385"/>
      <c r="G173" s="385"/>
      <c r="H173" s="385"/>
      <c r="I173" s="385"/>
      <c r="J173" s="385"/>
      <c r="K173" s="385"/>
      <c r="L173" s="385"/>
      <c r="M173" s="385"/>
      <c r="N173" s="385"/>
      <c r="O173" s="385"/>
      <c r="P173" s="389"/>
      <c r="Q173" s="385"/>
      <c r="R173" s="265"/>
      <c r="S173" s="399"/>
      <c r="T173" s="399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385"/>
      <c r="F174" s="385"/>
      <c r="G174" s="385"/>
      <c r="H174" s="385"/>
      <c r="I174" s="385"/>
      <c r="J174" s="385"/>
      <c r="K174" s="385"/>
      <c r="L174" s="385"/>
      <c r="M174" s="385"/>
      <c r="N174" s="385"/>
      <c r="O174" s="385"/>
      <c r="P174" s="389"/>
      <c r="Q174" s="385"/>
      <c r="R174" s="265"/>
      <c r="S174" s="399"/>
      <c r="T174" s="399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385"/>
      <c r="F175" s="385"/>
      <c r="G175" s="385"/>
      <c r="H175" s="385"/>
      <c r="I175" s="385"/>
      <c r="J175" s="385"/>
      <c r="K175" s="385"/>
      <c r="L175" s="385"/>
      <c r="M175" s="385"/>
      <c r="N175" s="385"/>
      <c r="O175" s="385"/>
      <c r="P175" s="389"/>
      <c r="Q175" s="385"/>
      <c r="R175" s="265"/>
      <c r="S175" s="399"/>
      <c r="T175" s="399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385"/>
      <c r="F176" s="385"/>
      <c r="G176" s="385"/>
      <c r="H176" s="385"/>
      <c r="I176" s="385"/>
      <c r="J176" s="385"/>
      <c r="K176" s="385"/>
      <c r="L176" s="385"/>
      <c r="M176" s="385"/>
      <c r="N176" s="385"/>
      <c r="O176" s="385"/>
      <c r="P176" s="389"/>
      <c r="Q176" s="385"/>
      <c r="R176" s="265"/>
      <c r="S176" s="399"/>
      <c r="T176" s="399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385"/>
      <c r="F177" s="385"/>
      <c r="G177" s="385"/>
      <c r="H177" s="385"/>
      <c r="I177" s="385"/>
      <c r="J177" s="385"/>
      <c r="K177" s="385"/>
      <c r="L177" s="385"/>
      <c r="M177" s="385"/>
      <c r="N177" s="385"/>
      <c r="O177" s="385"/>
      <c r="P177" s="389"/>
      <c r="Q177" s="385"/>
      <c r="R177" s="265"/>
      <c r="S177" s="399"/>
      <c r="T177" s="399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385"/>
      <c r="F178" s="385"/>
      <c r="G178" s="385"/>
      <c r="H178" s="385"/>
      <c r="I178" s="385"/>
      <c r="J178" s="385"/>
      <c r="K178" s="385"/>
      <c r="L178" s="385"/>
      <c r="M178" s="385"/>
      <c r="N178" s="385"/>
      <c r="O178" s="385"/>
      <c r="P178" s="389"/>
      <c r="Q178" s="385"/>
      <c r="R178" s="265"/>
      <c r="S178" s="399"/>
      <c r="T178" s="399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385"/>
      <c r="F179" s="385"/>
      <c r="G179" s="385"/>
      <c r="H179" s="385"/>
      <c r="I179" s="385"/>
      <c r="J179" s="385"/>
      <c r="K179" s="385"/>
      <c r="L179" s="385"/>
      <c r="M179" s="385"/>
      <c r="N179" s="385"/>
      <c r="O179" s="385"/>
      <c r="P179" s="389"/>
      <c r="Q179" s="385"/>
      <c r="R179" s="265"/>
      <c r="S179" s="399"/>
      <c r="T179" s="399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385"/>
      <c r="F180" s="385"/>
      <c r="G180" s="385"/>
      <c r="H180" s="385"/>
      <c r="I180" s="385"/>
      <c r="J180" s="385"/>
      <c r="K180" s="385"/>
      <c r="L180" s="385"/>
      <c r="M180" s="385"/>
      <c r="N180" s="385"/>
      <c r="O180" s="385"/>
      <c r="P180" s="389"/>
      <c r="Q180" s="385"/>
      <c r="R180" s="265"/>
      <c r="S180" s="399"/>
      <c r="T180" s="399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385"/>
      <c r="F181" s="385"/>
      <c r="G181" s="385"/>
      <c r="H181" s="385"/>
      <c r="I181" s="385"/>
      <c r="J181" s="385"/>
      <c r="K181" s="385"/>
      <c r="L181" s="385"/>
      <c r="M181" s="385"/>
      <c r="N181" s="385"/>
      <c r="O181" s="385"/>
      <c r="P181" s="389"/>
      <c r="Q181" s="385"/>
      <c r="R181" s="265"/>
      <c r="S181" s="399"/>
      <c r="T181" s="399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385"/>
      <c r="F182" s="385"/>
      <c r="G182" s="385"/>
      <c r="H182" s="385"/>
      <c r="I182" s="385"/>
      <c r="J182" s="385"/>
      <c r="K182" s="385"/>
      <c r="L182" s="385"/>
      <c r="M182" s="385"/>
      <c r="N182" s="385"/>
      <c r="O182" s="385"/>
      <c r="P182" s="389"/>
      <c r="Q182" s="385"/>
      <c r="R182" s="265"/>
      <c r="S182" s="399"/>
      <c r="T182" s="399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385"/>
      <c r="F183" s="385"/>
      <c r="G183" s="385"/>
      <c r="H183" s="385"/>
      <c r="I183" s="385"/>
      <c r="J183" s="385"/>
      <c r="K183" s="385"/>
      <c r="L183" s="385"/>
      <c r="M183" s="385"/>
      <c r="N183" s="385"/>
      <c r="O183" s="385"/>
      <c r="P183" s="389"/>
      <c r="Q183" s="385"/>
      <c r="R183" s="265"/>
      <c r="S183" s="399"/>
      <c r="T183" s="399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385"/>
      <c r="F184" s="385"/>
      <c r="G184" s="385"/>
      <c r="H184" s="385"/>
      <c r="I184" s="385"/>
      <c r="J184" s="385"/>
      <c r="K184" s="385"/>
      <c r="L184" s="385"/>
      <c r="M184" s="385"/>
      <c r="N184" s="385"/>
      <c r="O184" s="385"/>
      <c r="P184" s="389"/>
      <c r="Q184" s="385"/>
      <c r="R184" s="265"/>
      <c r="S184" s="399"/>
      <c r="T184" s="399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385"/>
      <c r="F185" s="385"/>
      <c r="G185" s="385"/>
      <c r="H185" s="385"/>
      <c r="I185" s="385"/>
      <c r="J185" s="385"/>
      <c r="K185" s="385"/>
      <c r="L185" s="385"/>
      <c r="M185" s="385"/>
      <c r="N185" s="385"/>
      <c r="O185" s="385"/>
      <c r="P185" s="389"/>
      <c r="Q185" s="385"/>
      <c r="R185" s="265"/>
      <c r="S185" s="399"/>
      <c r="T185" s="399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385"/>
      <c r="F186" s="385"/>
      <c r="G186" s="385"/>
      <c r="H186" s="385"/>
      <c r="I186" s="385"/>
      <c r="J186" s="385"/>
      <c r="K186" s="385"/>
      <c r="L186" s="385"/>
      <c r="M186" s="385"/>
      <c r="N186" s="385"/>
      <c r="O186" s="385"/>
      <c r="P186" s="389"/>
      <c r="Q186" s="385"/>
      <c r="R186" s="265"/>
      <c r="S186" s="399"/>
      <c r="T186" s="399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385"/>
      <c r="F187" s="385"/>
      <c r="G187" s="385"/>
      <c r="H187" s="385"/>
      <c r="I187" s="385"/>
      <c r="J187" s="385"/>
      <c r="K187" s="385"/>
      <c r="L187" s="385"/>
      <c r="M187" s="385"/>
      <c r="N187" s="385"/>
      <c r="O187" s="385"/>
      <c r="P187" s="389"/>
      <c r="Q187" s="385"/>
      <c r="R187" s="265"/>
      <c r="S187" s="399"/>
      <c r="T187" s="399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385"/>
      <c r="F188" s="385"/>
      <c r="G188" s="385"/>
      <c r="H188" s="385"/>
      <c r="I188" s="385"/>
      <c r="J188" s="385"/>
      <c r="K188" s="385"/>
      <c r="L188" s="385"/>
      <c r="M188" s="385"/>
      <c r="N188" s="385"/>
      <c r="O188" s="385"/>
      <c r="P188" s="389"/>
      <c r="Q188" s="385"/>
      <c r="R188" s="265"/>
      <c r="S188" s="399"/>
      <c r="T188" s="399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385"/>
      <c r="F189" s="385"/>
      <c r="G189" s="385"/>
      <c r="H189" s="385"/>
      <c r="I189" s="385"/>
      <c r="J189" s="385"/>
      <c r="K189" s="385"/>
      <c r="L189" s="385"/>
      <c r="M189" s="385"/>
      <c r="N189" s="385"/>
      <c r="O189" s="385"/>
      <c r="P189" s="389"/>
      <c r="Q189" s="385"/>
      <c r="R189" s="265"/>
      <c r="S189" s="399"/>
      <c r="T189" s="399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385"/>
      <c r="F190" s="385"/>
      <c r="G190" s="385"/>
      <c r="H190" s="385"/>
      <c r="I190" s="385"/>
      <c r="J190" s="385"/>
      <c r="K190" s="385"/>
      <c r="L190" s="385"/>
      <c r="M190" s="385"/>
      <c r="N190" s="385"/>
      <c r="O190" s="385"/>
      <c r="P190" s="389"/>
      <c r="Q190" s="385"/>
      <c r="R190" s="265"/>
      <c r="S190" s="399"/>
      <c r="T190" s="399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385"/>
      <c r="F191" s="385"/>
      <c r="G191" s="385"/>
      <c r="H191" s="385"/>
      <c r="I191" s="385"/>
      <c r="J191" s="385"/>
      <c r="K191" s="385"/>
      <c r="L191" s="385"/>
      <c r="M191" s="385"/>
      <c r="N191" s="385"/>
      <c r="O191" s="385"/>
      <c r="P191" s="389"/>
      <c r="Q191" s="385"/>
      <c r="R191" s="265"/>
      <c r="S191" s="399"/>
      <c r="T191" s="399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385"/>
      <c r="F192" s="385"/>
      <c r="G192" s="385"/>
      <c r="H192" s="385"/>
      <c r="I192" s="385"/>
      <c r="J192" s="385"/>
      <c r="K192" s="385"/>
      <c r="L192" s="385"/>
      <c r="M192" s="385"/>
      <c r="N192" s="385"/>
      <c r="O192" s="385"/>
      <c r="P192" s="389"/>
      <c r="Q192" s="385"/>
      <c r="R192" s="265"/>
      <c r="S192" s="399"/>
      <c r="T192" s="399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385"/>
      <c r="F193" s="385"/>
      <c r="G193" s="385"/>
      <c r="H193" s="385"/>
      <c r="I193" s="385"/>
      <c r="J193" s="385"/>
      <c r="K193" s="385"/>
      <c r="L193" s="385"/>
      <c r="M193" s="385"/>
      <c r="N193" s="385"/>
      <c r="O193" s="385"/>
      <c r="P193" s="389"/>
      <c r="Q193" s="385"/>
      <c r="R193" s="265"/>
      <c r="S193" s="399"/>
      <c r="T193" s="399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385"/>
      <c r="F194" s="385"/>
      <c r="G194" s="385"/>
      <c r="H194" s="385"/>
      <c r="I194" s="385"/>
      <c r="J194" s="385"/>
      <c r="K194" s="385"/>
      <c r="L194" s="385"/>
      <c r="M194" s="385"/>
      <c r="N194" s="385"/>
      <c r="O194" s="385"/>
      <c r="P194" s="389"/>
      <c r="Q194" s="385"/>
      <c r="R194" s="265"/>
      <c r="S194" s="399"/>
      <c r="T194" s="399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385"/>
      <c r="F195" s="385"/>
      <c r="G195" s="385"/>
      <c r="H195" s="385"/>
      <c r="I195" s="385"/>
      <c r="J195" s="385"/>
      <c r="K195" s="385"/>
      <c r="L195" s="385"/>
      <c r="M195" s="385"/>
      <c r="N195" s="385"/>
      <c r="O195" s="385"/>
      <c r="P195" s="389"/>
      <c r="Q195" s="385"/>
      <c r="R195" s="265"/>
      <c r="S195" s="399"/>
      <c r="T195" s="399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385"/>
      <c r="F196" s="385"/>
      <c r="G196" s="385"/>
      <c r="H196" s="385"/>
      <c r="I196" s="385"/>
      <c r="J196" s="385"/>
      <c r="K196" s="385"/>
      <c r="L196" s="385"/>
      <c r="M196" s="385"/>
      <c r="N196" s="385"/>
      <c r="O196" s="385"/>
      <c r="P196" s="389"/>
      <c r="Q196" s="385"/>
      <c r="R196" s="265"/>
      <c r="S196" s="399"/>
      <c r="T196" s="399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385"/>
      <c r="F197" s="385"/>
      <c r="G197" s="385"/>
      <c r="H197" s="385"/>
      <c r="I197" s="385"/>
      <c r="J197" s="385"/>
      <c r="K197" s="385"/>
      <c r="L197" s="385"/>
      <c r="M197" s="385"/>
      <c r="N197" s="385"/>
      <c r="O197" s="385"/>
      <c r="P197" s="389"/>
      <c r="Q197" s="385"/>
      <c r="R197" s="265"/>
      <c r="S197" s="399"/>
      <c r="T197" s="399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385"/>
      <c r="F198" s="385"/>
      <c r="G198" s="385"/>
      <c r="H198" s="385"/>
      <c r="I198" s="385"/>
      <c r="J198" s="385"/>
      <c r="K198" s="385"/>
      <c r="L198" s="385"/>
      <c r="M198" s="385"/>
      <c r="N198" s="385"/>
      <c r="O198" s="385"/>
      <c r="P198" s="389"/>
      <c r="Q198" s="385"/>
      <c r="R198" s="265"/>
      <c r="S198" s="399"/>
      <c r="T198" s="399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385"/>
      <c r="F199" s="385"/>
      <c r="G199" s="385"/>
      <c r="H199" s="385"/>
      <c r="I199" s="385"/>
      <c r="J199" s="385"/>
      <c r="K199" s="385"/>
      <c r="L199" s="385"/>
      <c r="M199" s="385"/>
      <c r="N199" s="385"/>
      <c r="O199" s="385"/>
      <c r="P199" s="389"/>
      <c r="Q199" s="385"/>
      <c r="R199" s="265"/>
      <c r="S199" s="399"/>
      <c r="T199" s="399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385"/>
      <c r="F200" s="385"/>
      <c r="G200" s="385"/>
      <c r="H200" s="385"/>
      <c r="I200" s="385"/>
      <c r="J200" s="385"/>
      <c r="K200" s="385"/>
      <c r="L200" s="385"/>
      <c r="M200" s="385"/>
      <c r="N200" s="385"/>
      <c r="O200" s="385"/>
      <c r="P200" s="389"/>
      <c r="Q200" s="385"/>
      <c r="R200" s="265"/>
      <c r="S200" s="399"/>
      <c r="T200" s="399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385"/>
      <c r="F201" s="385"/>
      <c r="G201" s="385"/>
      <c r="H201" s="385"/>
      <c r="I201" s="385"/>
      <c r="J201" s="385"/>
      <c r="K201" s="385"/>
      <c r="L201" s="385"/>
      <c r="M201" s="385"/>
      <c r="N201" s="385"/>
      <c r="O201" s="385"/>
      <c r="P201" s="389"/>
      <c r="Q201" s="385"/>
      <c r="R201" s="265"/>
      <c r="S201" s="399"/>
      <c r="T201" s="399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385"/>
      <c r="F202" s="385"/>
      <c r="G202" s="385"/>
      <c r="H202" s="385"/>
      <c r="I202" s="385"/>
      <c r="J202" s="385"/>
      <c r="K202" s="385"/>
      <c r="L202" s="385"/>
      <c r="M202" s="385"/>
      <c r="N202" s="385"/>
      <c r="O202" s="385"/>
      <c r="P202" s="389"/>
      <c r="Q202" s="385"/>
      <c r="R202" s="265"/>
      <c r="S202" s="399"/>
      <c r="T202" s="399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385"/>
      <c r="F203" s="385"/>
      <c r="G203" s="385"/>
      <c r="H203" s="385"/>
      <c r="I203" s="385"/>
      <c r="J203" s="385"/>
      <c r="K203" s="385"/>
      <c r="L203" s="385"/>
      <c r="M203" s="385"/>
      <c r="N203" s="385"/>
      <c r="O203" s="385"/>
      <c r="P203" s="389"/>
      <c r="Q203" s="385"/>
      <c r="R203" s="265"/>
      <c r="S203" s="399"/>
      <c r="T203" s="399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385"/>
      <c r="F204" s="385"/>
      <c r="G204" s="385"/>
      <c r="H204" s="385"/>
      <c r="I204" s="385"/>
      <c r="J204" s="385"/>
      <c r="K204" s="385"/>
      <c r="L204" s="385"/>
      <c r="M204" s="385"/>
      <c r="N204" s="385"/>
      <c r="O204" s="385"/>
      <c r="P204" s="389"/>
      <c r="Q204" s="385"/>
      <c r="R204" s="265"/>
      <c r="S204" s="399"/>
      <c r="T204" s="399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385"/>
      <c r="F205" s="385"/>
      <c r="G205" s="385"/>
      <c r="H205" s="385"/>
      <c r="I205" s="385"/>
      <c r="J205" s="385"/>
      <c r="K205" s="385"/>
      <c r="L205" s="385"/>
      <c r="M205" s="385"/>
      <c r="N205" s="385"/>
      <c r="O205" s="385"/>
      <c r="P205" s="389"/>
      <c r="Q205" s="385"/>
      <c r="R205" s="265"/>
      <c r="S205" s="399"/>
      <c r="T205" s="399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385"/>
      <c r="F206" s="385"/>
      <c r="G206" s="385"/>
      <c r="H206" s="385"/>
      <c r="I206" s="385"/>
      <c r="J206" s="385"/>
      <c r="K206" s="385"/>
      <c r="L206" s="385"/>
      <c r="M206" s="385"/>
      <c r="N206" s="385"/>
      <c r="O206" s="385"/>
      <c r="P206" s="389"/>
      <c r="Q206" s="385"/>
      <c r="R206" s="265"/>
      <c r="S206" s="399"/>
      <c r="T206" s="399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385"/>
      <c r="F207" s="385"/>
      <c r="G207" s="385"/>
      <c r="H207" s="385"/>
      <c r="I207" s="385"/>
      <c r="J207" s="385"/>
      <c r="K207" s="385"/>
      <c r="L207" s="385"/>
      <c r="M207" s="385"/>
      <c r="N207" s="385"/>
      <c r="O207" s="385"/>
      <c r="P207" s="389"/>
      <c r="Q207" s="385"/>
      <c r="R207" s="265"/>
      <c r="S207" s="399"/>
      <c r="T207" s="399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385"/>
      <c r="F208" s="385"/>
      <c r="G208" s="385"/>
      <c r="H208" s="385"/>
      <c r="I208" s="385"/>
      <c r="J208" s="385"/>
      <c r="K208" s="385"/>
      <c r="L208" s="385"/>
      <c r="M208" s="385"/>
      <c r="N208" s="385"/>
      <c r="O208" s="385"/>
      <c r="P208" s="389"/>
      <c r="Q208" s="385"/>
      <c r="R208" s="265"/>
      <c r="S208" s="399"/>
      <c r="T208" s="399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385"/>
      <c r="F209" s="385"/>
      <c r="G209" s="385"/>
      <c r="H209" s="385"/>
      <c r="I209" s="385"/>
      <c r="J209" s="385"/>
      <c r="K209" s="385"/>
      <c r="L209" s="385"/>
      <c r="M209" s="385"/>
      <c r="N209" s="385"/>
      <c r="O209" s="385"/>
      <c r="P209" s="389"/>
      <c r="Q209" s="385"/>
      <c r="R209" s="265"/>
      <c r="S209" s="399"/>
      <c r="T209" s="399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385"/>
      <c r="F210" s="385"/>
      <c r="G210" s="385"/>
      <c r="H210" s="385"/>
      <c r="I210" s="385"/>
      <c r="J210" s="385"/>
      <c r="K210" s="385"/>
      <c r="L210" s="385"/>
      <c r="M210" s="385"/>
      <c r="N210" s="385"/>
      <c r="O210" s="385"/>
      <c r="P210" s="389"/>
      <c r="Q210" s="385"/>
      <c r="R210" s="265"/>
      <c r="S210" s="399"/>
      <c r="T210" s="399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385"/>
      <c r="F211" s="385"/>
      <c r="G211" s="385"/>
      <c r="H211" s="385"/>
      <c r="I211" s="385"/>
      <c r="J211" s="385"/>
      <c r="K211" s="385"/>
      <c r="L211" s="385"/>
      <c r="M211" s="385"/>
      <c r="N211" s="385"/>
      <c r="O211" s="385"/>
      <c r="P211" s="389"/>
      <c r="Q211" s="385"/>
      <c r="R211" s="265"/>
      <c r="S211" s="399"/>
      <c r="T211" s="399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385"/>
      <c r="F212" s="385"/>
      <c r="G212" s="385"/>
      <c r="H212" s="385"/>
      <c r="I212" s="385"/>
      <c r="J212" s="385"/>
      <c r="K212" s="385"/>
      <c r="L212" s="385"/>
      <c r="M212" s="385"/>
      <c r="N212" s="385"/>
      <c r="O212" s="385"/>
      <c r="P212" s="389"/>
      <c r="Q212" s="385"/>
      <c r="R212" s="265"/>
      <c r="S212" s="399"/>
      <c r="T212" s="399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385"/>
      <c r="F213" s="385"/>
      <c r="G213" s="385"/>
      <c r="H213" s="385"/>
      <c r="I213" s="385"/>
      <c r="J213" s="385"/>
      <c r="K213" s="385"/>
      <c r="L213" s="385"/>
      <c r="M213" s="385"/>
      <c r="N213" s="385"/>
      <c r="O213" s="385"/>
      <c r="P213" s="389"/>
      <c r="Q213" s="385"/>
      <c r="R213" s="265"/>
      <c r="S213" s="399"/>
      <c r="T213" s="399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385"/>
      <c r="F214" s="385"/>
      <c r="G214" s="385"/>
      <c r="H214" s="385"/>
      <c r="I214" s="385"/>
      <c r="J214" s="385"/>
      <c r="K214" s="385"/>
      <c r="L214" s="385"/>
      <c r="M214" s="385"/>
      <c r="N214" s="385"/>
      <c r="O214" s="385"/>
      <c r="P214" s="389"/>
      <c r="Q214" s="385"/>
      <c r="R214" s="265"/>
      <c r="S214" s="399"/>
      <c r="T214" s="399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385"/>
      <c r="F215" s="385"/>
      <c r="G215" s="385"/>
      <c r="H215" s="385"/>
      <c r="I215" s="385"/>
      <c r="J215" s="385"/>
      <c r="K215" s="385"/>
      <c r="L215" s="385"/>
      <c r="M215" s="385"/>
      <c r="N215" s="385"/>
      <c r="O215" s="385"/>
      <c r="P215" s="389"/>
      <c r="Q215" s="385"/>
      <c r="R215" s="265"/>
      <c r="S215" s="399"/>
      <c r="T215" s="399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385"/>
      <c r="F216" s="385"/>
      <c r="G216" s="385"/>
      <c r="H216" s="385"/>
      <c r="I216" s="385"/>
      <c r="J216" s="385"/>
      <c r="K216" s="385"/>
      <c r="L216" s="385"/>
      <c r="M216" s="385"/>
      <c r="N216" s="385"/>
      <c r="O216" s="385"/>
      <c r="P216" s="389"/>
      <c r="Q216" s="385"/>
      <c r="R216" s="265"/>
      <c r="S216" s="399"/>
      <c r="T216" s="399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385"/>
      <c r="F217" s="385"/>
      <c r="G217" s="385"/>
      <c r="H217" s="385"/>
      <c r="I217" s="385"/>
      <c r="J217" s="385"/>
      <c r="K217" s="385"/>
      <c r="L217" s="385"/>
      <c r="M217" s="385"/>
      <c r="N217" s="385"/>
      <c r="O217" s="385"/>
      <c r="P217" s="389"/>
      <c r="Q217" s="385"/>
      <c r="R217" s="265"/>
      <c r="S217" s="399"/>
      <c r="T217" s="399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385"/>
      <c r="F218" s="385"/>
      <c r="G218" s="385"/>
      <c r="H218" s="385"/>
      <c r="I218" s="385"/>
      <c r="J218" s="385"/>
      <c r="K218" s="385"/>
      <c r="L218" s="385"/>
      <c r="M218" s="385"/>
      <c r="N218" s="385"/>
      <c r="O218" s="385"/>
      <c r="P218" s="389"/>
      <c r="Q218" s="385"/>
      <c r="R218" s="265"/>
      <c r="S218" s="399"/>
      <c r="T218" s="399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385"/>
      <c r="F219" s="385"/>
      <c r="G219" s="385"/>
      <c r="H219" s="385"/>
      <c r="I219" s="385"/>
      <c r="J219" s="385"/>
      <c r="K219" s="385"/>
      <c r="L219" s="385"/>
      <c r="M219" s="385"/>
      <c r="N219" s="385"/>
      <c r="O219" s="385"/>
      <c r="P219" s="389"/>
      <c r="Q219" s="385"/>
      <c r="R219" s="265"/>
      <c r="S219" s="399"/>
      <c r="T219" s="399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385"/>
      <c r="F220" s="385"/>
      <c r="G220" s="385"/>
      <c r="H220" s="385"/>
      <c r="I220" s="385"/>
      <c r="J220" s="385"/>
      <c r="K220" s="385"/>
      <c r="L220" s="385"/>
      <c r="M220" s="385"/>
      <c r="N220" s="385"/>
      <c r="O220" s="385"/>
      <c r="P220" s="389"/>
      <c r="Q220" s="385"/>
      <c r="R220" s="265"/>
      <c r="S220" s="399"/>
      <c r="T220" s="399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385"/>
      <c r="F221" s="385"/>
      <c r="G221" s="385"/>
      <c r="H221" s="385"/>
      <c r="I221" s="385"/>
      <c r="J221" s="385"/>
      <c r="K221" s="385"/>
      <c r="L221" s="385"/>
      <c r="M221" s="385"/>
      <c r="N221" s="385"/>
      <c r="O221" s="385"/>
      <c r="P221" s="389"/>
      <c r="Q221" s="385"/>
      <c r="R221" s="265"/>
      <c r="S221" s="399"/>
      <c r="T221" s="399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385"/>
      <c r="F222" s="385"/>
      <c r="G222" s="385"/>
      <c r="H222" s="385"/>
      <c r="I222" s="385"/>
      <c r="J222" s="385"/>
      <c r="K222" s="385"/>
      <c r="L222" s="385"/>
      <c r="M222" s="385"/>
      <c r="N222" s="385"/>
      <c r="O222" s="385"/>
      <c r="P222" s="389"/>
      <c r="Q222" s="385"/>
      <c r="R222" s="265"/>
      <c r="S222" s="399"/>
      <c r="T222" s="399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385"/>
      <c r="F223" s="385"/>
      <c r="G223" s="385"/>
      <c r="H223" s="385"/>
      <c r="I223" s="385"/>
      <c r="J223" s="385"/>
      <c r="K223" s="385"/>
      <c r="L223" s="385"/>
      <c r="M223" s="385"/>
      <c r="N223" s="385"/>
      <c r="O223" s="385"/>
      <c r="P223" s="389"/>
      <c r="Q223" s="385"/>
      <c r="R223" s="265"/>
      <c r="S223" s="399"/>
      <c r="T223" s="399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385"/>
      <c r="F224" s="385"/>
      <c r="G224" s="385"/>
      <c r="H224" s="385"/>
      <c r="I224" s="385"/>
      <c r="J224" s="385"/>
      <c r="K224" s="385"/>
      <c r="L224" s="385"/>
      <c r="M224" s="385"/>
      <c r="N224" s="385"/>
      <c r="O224" s="385"/>
      <c r="P224" s="389"/>
      <c r="Q224" s="385"/>
      <c r="R224" s="265"/>
      <c r="S224" s="399"/>
      <c r="T224" s="399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385"/>
      <c r="F225" s="385"/>
      <c r="G225" s="385"/>
      <c r="H225" s="385"/>
      <c r="I225" s="385"/>
      <c r="J225" s="385"/>
      <c r="K225" s="385"/>
      <c r="L225" s="385"/>
      <c r="M225" s="385"/>
      <c r="N225" s="385"/>
      <c r="O225" s="385"/>
      <c r="P225" s="389"/>
      <c r="Q225" s="385"/>
      <c r="R225" s="265"/>
      <c r="S225" s="399"/>
      <c r="T225" s="399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385"/>
      <c r="F226" s="385"/>
      <c r="G226" s="385"/>
      <c r="H226" s="385"/>
      <c r="I226" s="385"/>
      <c r="J226" s="385"/>
      <c r="K226" s="385"/>
      <c r="L226" s="385"/>
      <c r="M226" s="385"/>
      <c r="N226" s="385"/>
      <c r="O226" s="385"/>
      <c r="P226" s="389"/>
      <c r="Q226" s="385"/>
      <c r="R226" s="265"/>
      <c r="S226" s="399"/>
      <c r="T226" s="399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385"/>
      <c r="F227" s="385"/>
      <c r="G227" s="385"/>
      <c r="H227" s="385"/>
      <c r="I227" s="385"/>
      <c r="J227" s="385"/>
      <c r="K227" s="385"/>
      <c r="L227" s="385"/>
      <c r="M227" s="385"/>
      <c r="N227" s="385"/>
      <c r="O227" s="385"/>
      <c r="P227" s="389"/>
      <c r="Q227" s="385"/>
      <c r="R227" s="265"/>
      <c r="S227" s="399"/>
      <c r="T227" s="399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385"/>
      <c r="F228" s="385"/>
      <c r="G228" s="385"/>
      <c r="H228" s="385"/>
      <c r="I228" s="385"/>
      <c r="J228" s="385"/>
      <c r="K228" s="385"/>
      <c r="L228" s="385"/>
      <c r="M228" s="385"/>
      <c r="N228" s="385"/>
      <c r="O228" s="385"/>
      <c r="P228" s="389"/>
      <c r="Q228" s="385"/>
      <c r="R228" s="265"/>
      <c r="S228" s="399"/>
      <c r="T228" s="399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385"/>
      <c r="F229" s="385"/>
      <c r="G229" s="385"/>
      <c r="H229" s="385"/>
      <c r="I229" s="385"/>
      <c r="J229" s="385"/>
      <c r="K229" s="385"/>
      <c r="L229" s="385"/>
      <c r="M229" s="385"/>
      <c r="N229" s="385"/>
      <c r="O229" s="385"/>
      <c r="P229" s="389"/>
      <c r="Q229" s="385"/>
      <c r="R229" s="265"/>
      <c r="S229" s="399"/>
      <c r="T229" s="399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385"/>
      <c r="F230" s="385"/>
      <c r="G230" s="385"/>
      <c r="H230" s="385"/>
      <c r="I230" s="385"/>
      <c r="J230" s="385"/>
      <c r="K230" s="385"/>
      <c r="L230" s="385"/>
      <c r="M230" s="385"/>
      <c r="N230" s="385"/>
      <c r="O230" s="385"/>
      <c r="P230" s="389"/>
      <c r="Q230" s="385"/>
      <c r="R230" s="265"/>
      <c r="S230" s="399"/>
      <c r="T230" s="399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385"/>
      <c r="F231" s="385"/>
      <c r="G231" s="385"/>
      <c r="H231" s="385"/>
      <c r="I231" s="385"/>
      <c r="J231" s="385"/>
      <c r="K231" s="385"/>
      <c r="L231" s="385"/>
      <c r="M231" s="385"/>
      <c r="N231" s="385"/>
      <c r="O231" s="385"/>
      <c r="P231" s="389"/>
      <c r="Q231" s="385"/>
      <c r="R231" s="265"/>
      <c r="S231" s="399"/>
      <c r="T231" s="399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385"/>
      <c r="F232" s="385"/>
      <c r="G232" s="385"/>
      <c r="H232" s="385"/>
      <c r="I232" s="385"/>
      <c r="J232" s="385"/>
      <c r="K232" s="385"/>
      <c r="L232" s="385"/>
      <c r="M232" s="385"/>
      <c r="N232" s="385"/>
      <c r="O232" s="385"/>
      <c r="P232" s="389"/>
      <c r="Q232" s="385"/>
      <c r="R232" s="265"/>
      <c r="S232" s="399"/>
      <c r="T232" s="399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385"/>
      <c r="F233" s="385"/>
      <c r="G233" s="385"/>
      <c r="H233" s="385"/>
      <c r="I233" s="385"/>
      <c r="J233" s="385"/>
      <c r="K233" s="385"/>
      <c r="L233" s="385"/>
      <c r="M233" s="385"/>
      <c r="N233" s="385"/>
      <c r="O233" s="385"/>
      <c r="P233" s="389"/>
      <c r="Q233" s="385"/>
      <c r="R233" s="265"/>
      <c r="S233" s="399"/>
      <c r="T233" s="399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385"/>
      <c r="F234" s="385"/>
      <c r="G234" s="385"/>
      <c r="H234" s="385"/>
      <c r="I234" s="385"/>
      <c r="J234" s="385"/>
      <c r="K234" s="385"/>
      <c r="L234" s="385"/>
      <c r="M234" s="385"/>
      <c r="N234" s="385"/>
      <c r="O234" s="385"/>
      <c r="P234" s="389"/>
      <c r="Q234" s="385"/>
      <c r="R234" s="265"/>
      <c r="S234" s="399"/>
      <c r="T234" s="399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385"/>
      <c r="F235" s="385"/>
      <c r="G235" s="385"/>
      <c r="H235" s="385"/>
      <c r="I235" s="385"/>
      <c r="J235" s="385"/>
      <c r="K235" s="385"/>
      <c r="L235" s="385"/>
      <c r="M235" s="385"/>
      <c r="N235" s="385"/>
      <c r="O235" s="385"/>
      <c r="P235" s="389"/>
      <c r="Q235" s="385"/>
      <c r="R235" s="265"/>
      <c r="S235" s="399"/>
      <c r="T235" s="399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385"/>
      <c r="F236" s="385"/>
      <c r="G236" s="385"/>
      <c r="H236" s="385"/>
      <c r="I236" s="385"/>
      <c r="J236" s="385"/>
      <c r="K236" s="385"/>
      <c r="L236" s="385"/>
      <c r="M236" s="385"/>
      <c r="N236" s="385"/>
      <c r="O236" s="385"/>
      <c r="P236" s="389"/>
      <c r="Q236" s="385"/>
      <c r="R236" s="265"/>
      <c r="S236" s="399"/>
      <c r="T236" s="399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385"/>
      <c r="F237" s="385"/>
      <c r="G237" s="385"/>
      <c r="H237" s="385"/>
      <c r="I237" s="385"/>
      <c r="J237" s="385"/>
      <c r="K237" s="385"/>
      <c r="L237" s="385"/>
      <c r="M237" s="385"/>
      <c r="N237" s="385"/>
      <c r="O237" s="385"/>
      <c r="P237" s="389"/>
      <c r="Q237" s="385"/>
      <c r="R237" s="265"/>
      <c r="S237" s="399"/>
      <c r="T237" s="399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385"/>
      <c r="F238" s="385"/>
      <c r="G238" s="385"/>
      <c r="H238" s="385"/>
      <c r="I238" s="385"/>
      <c r="J238" s="385"/>
      <c r="K238" s="385"/>
      <c r="L238" s="385"/>
      <c r="M238" s="385"/>
      <c r="N238" s="385"/>
      <c r="O238" s="385"/>
      <c r="P238" s="389"/>
      <c r="Q238" s="385"/>
      <c r="R238" s="265"/>
      <c r="S238" s="399"/>
      <c r="T238" s="399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385"/>
      <c r="F239" s="385"/>
      <c r="G239" s="385"/>
      <c r="H239" s="385"/>
      <c r="I239" s="385"/>
      <c r="J239" s="385"/>
      <c r="K239" s="385"/>
      <c r="L239" s="385"/>
      <c r="M239" s="385"/>
      <c r="N239" s="385"/>
      <c r="O239" s="385"/>
      <c r="P239" s="389"/>
      <c r="Q239" s="385"/>
      <c r="R239" s="265"/>
      <c r="S239" s="399"/>
      <c r="T239" s="399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385"/>
      <c r="F240" s="385"/>
      <c r="G240" s="385"/>
      <c r="H240" s="385"/>
      <c r="I240" s="385"/>
      <c r="J240" s="385"/>
      <c r="K240" s="385"/>
      <c r="L240" s="385"/>
      <c r="M240" s="385"/>
      <c r="N240" s="385"/>
      <c r="O240" s="385"/>
      <c r="P240" s="389"/>
      <c r="Q240" s="385"/>
      <c r="R240" s="265"/>
      <c r="S240" s="399"/>
      <c r="T240" s="399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385"/>
      <c r="F241" s="385"/>
      <c r="G241" s="385"/>
      <c r="H241" s="385"/>
      <c r="I241" s="385"/>
      <c r="J241" s="385"/>
      <c r="K241" s="385"/>
      <c r="L241" s="385"/>
      <c r="M241" s="385"/>
      <c r="N241" s="385"/>
      <c r="O241" s="385"/>
      <c r="P241" s="389"/>
      <c r="Q241" s="385"/>
      <c r="R241" s="265"/>
      <c r="S241" s="399"/>
      <c r="T241" s="399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385"/>
      <c r="F242" s="385"/>
      <c r="G242" s="385"/>
      <c r="H242" s="385"/>
      <c r="I242" s="385"/>
      <c r="J242" s="385"/>
      <c r="K242" s="385"/>
      <c r="L242" s="385"/>
      <c r="M242" s="385"/>
      <c r="N242" s="385"/>
      <c r="O242" s="385"/>
      <c r="P242" s="389"/>
      <c r="Q242" s="385"/>
      <c r="R242" s="265"/>
      <c r="S242" s="399"/>
      <c r="T242" s="399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385"/>
      <c r="F243" s="385"/>
      <c r="G243" s="385"/>
      <c r="H243" s="385"/>
      <c r="I243" s="385"/>
      <c r="J243" s="385"/>
      <c r="K243" s="385"/>
      <c r="L243" s="385"/>
      <c r="M243" s="385"/>
      <c r="N243" s="385"/>
      <c r="O243" s="385"/>
      <c r="P243" s="389"/>
      <c r="Q243" s="385"/>
      <c r="R243" s="265"/>
      <c r="S243" s="399"/>
      <c r="T243" s="399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385"/>
      <c r="F244" s="385"/>
      <c r="G244" s="385"/>
      <c r="H244" s="385"/>
      <c r="I244" s="385"/>
      <c r="J244" s="385"/>
      <c r="K244" s="385"/>
      <c r="L244" s="385"/>
      <c r="M244" s="385"/>
      <c r="N244" s="385"/>
      <c r="O244" s="385"/>
      <c r="P244" s="389"/>
      <c r="Q244" s="385"/>
      <c r="R244" s="265"/>
      <c r="S244" s="399"/>
      <c r="T244" s="399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385"/>
      <c r="F245" s="385"/>
      <c r="G245" s="385"/>
      <c r="H245" s="385"/>
      <c r="I245" s="385"/>
      <c r="J245" s="385"/>
      <c r="K245" s="385"/>
      <c r="L245" s="385"/>
      <c r="M245" s="385"/>
      <c r="N245" s="385"/>
      <c r="O245" s="385"/>
      <c r="P245" s="389"/>
      <c r="Q245" s="385"/>
      <c r="R245" s="265"/>
      <c r="S245" s="399"/>
      <c r="T245" s="399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385"/>
      <c r="F246" s="385"/>
      <c r="G246" s="385"/>
      <c r="H246" s="385"/>
      <c r="I246" s="385"/>
      <c r="J246" s="385"/>
      <c r="K246" s="385"/>
      <c r="L246" s="385"/>
      <c r="M246" s="385"/>
      <c r="N246" s="385"/>
      <c r="O246" s="385"/>
      <c r="P246" s="389"/>
      <c r="Q246" s="385"/>
      <c r="R246" s="265"/>
      <c r="S246" s="399"/>
      <c r="T246" s="399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385"/>
      <c r="F247" s="385"/>
      <c r="G247" s="385"/>
      <c r="H247" s="385"/>
      <c r="I247" s="385"/>
      <c r="J247" s="385"/>
      <c r="K247" s="385"/>
      <c r="L247" s="385"/>
      <c r="M247" s="385"/>
      <c r="N247" s="385"/>
      <c r="O247" s="385"/>
      <c r="P247" s="389"/>
      <c r="Q247" s="385"/>
      <c r="R247" s="265"/>
      <c r="S247" s="399"/>
      <c r="T247" s="399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385"/>
      <c r="F248" s="385"/>
      <c r="G248" s="385"/>
      <c r="H248" s="385"/>
      <c r="I248" s="385"/>
      <c r="J248" s="385"/>
      <c r="K248" s="385"/>
      <c r="L248" s="385"/>
      <c r="M248" s="385"/>
      <c r="N248" s="385"/>
      <c r="O248" s="385"/>
      <c r="P248" s="389"/>
      <c r="Q248" s="385"/>
      <c r="R248" s="265"/>
      <c r="S248" s="399"/>
      <c r="T248" s="399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385"/>
      <c r="F249" s="385"/>
      <c r="G249" s="385"/>
      <c r="H249" s="385"/>
      <c r="I249" s="385"/>
      <c r="J249" s="385"/>
      <c r="K249" s="385"/>
      <c r="L249" s="385"/>
      <c r="M249" s="385"/>
      <c r="N249" s="385"/>
      <c r="O249" s="385"/>
      <c r="P249" s="389"/>
      <c r="Q249" s="385"/>
      <c r="R249" s="265"/>
      <c r="S249" s="399"/>
      <c r="T249" s="399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385"/>
      <c r="F250" s="385"/>
      <c r="G250" s="385"/>
      <c r="H250" s="385"/>
      <c r="I250" s="385"/>
      <c r="J250" s="385"/>
      <c r="K250" s="385"/>
      <c r="L250" s="385"/>
      <c r="M250" s="385"/>
      <c r="N250" s="385"/>
      <c r="O250" s="385"/>
      <c r="P250" s="389"/>
      <c r="Q250" s="385"/>
      <c r="R250" s="265"/>
      <c r="S250" s="399"/>
      <c r="T250" s="399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385"/>
      <c r="F251" s="385"/>
      <c r="G251" s="385"/>
      <c r="H251" s="385"/>
      <c r="I251" s="385"/>
      <c r="J251" s="385"/>
      <c r="K251" s="385"/>
      <c r="L251" s="385"/>
      <c r="M251" s="385"/>
      <c r="N251" s="385"/>
      <c r="O251" s="385"/>
      <c r="P251" s="389"/>
      <c r="Q251" s="385"/>
      <c r="R251" s="265"/>
      <c r="S251" s="399"/>
      <c r="T251" s="399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385"/>
      <c r="F252" s="385"/>
      <c r="G252" s="385"/>
      <c r="H252" s="385"/>
      <c r="I252" s="385"/>
      <c r="J252" s="385"/>
      <c r="K252" s="385"/>
      <c r="L252" s="385"/>
      <c r="M252" s="385"/>
      <c r="N252" s="385"/>
      <c r="O252" s="385"/>
      <c r="P252" s="389"/>
      <c r="Q252" s="385"/>
      <c r="R252" s="265"/>
      <c r="S252" s="399"/>
      <c r="T252" s="399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385"/>
      <c r="F253" s="385"/>
      <c r="G253" s="385"/>
      <c r="H253" s="385"/>
      <c r="I253" s="385"/>
      <c r="J253" s="385"/>
      <c r="K253" s="385"/>
      <c r="L253" s="385"/>
      <c r="M253" s="385"/>
      <c r="N253" s="385"/>
      <c r="O253" s="385"/>
      <c r="P253" s="389"/>
      <c r="Q253" s="385"/>
      <c r="R253" s="265"/>
      <c r="S253" s="399"/>
      <c r="T253" s="399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385"/>
      <c r="F254" s="385"/>
      <c r="G254" s="385"/>
      <c r="H254" s="385"/>
      <c r="I254" s="385"/>
      <c r="J254" s="385"/>
      <c r="K254" s="385"/>
      <c r="L254" s="385"/>
      <c r="M254" s="385"/>
      <c r="N254" s="385"/>
      <c r="O254" s="385"/>
      <c r="P254" s="389"/>
      <c r="Q254" s="385"/>
      <c r="R254" s="265"/>
      <c r="S254" s="399"/>
      <c r="T254" s="399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385"/>
      <c r="F255" s="385"/>
      <c r="G255" s="385"/>
      <c r="H255" s="385"/>
      <c r="I255" s="385"/>
      <c r="J255" s="385"/>
      <c r="K255" s="385"/>
      <c r="L255" s="385"/>
      <c r="M255" s="385"/>
      <c r="N255" s="385"/>
      <c r="O255" s="385"/>
      <c r="P255" s="389"/>
      <c r="Q255" s="385"/>
      <c r="R255" s="265"/>
      <c r="S255" s="399"/>
      <c r="T255" s="399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385"/>
      <c r="F256" s="385"/>
      <c r="G256" s="385"/>
      <c r="H256" s="385"/>
      <c r="I256" s="385"/>
      <c r="J256" s="385"/>
      <c r="K256" s="385"/>
      <c r="L256" s="385"/>
      <c r="M256" s="385"/>
      <c r="N256" s="385"/>
      <c r="O256" s="385"/>
      <c r="P256" s="389"/>
      <c r="Q256" s="385"/>
      <c r="R256" s="265"/>
      <c r="S256" s="399"/>
      <c r="T256" s="399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385"/>
      <c r="F257" s="385"/>
      <c r="G257" s="385"/>
      <c r="H257" s="385"/>
      <c r="I257" s="385"/>
      <c r="J257" s="385"/>
      <c r="K257" s="385"/>
      <c r="L257" s="385"/>
      <c r="M257" s="385"/>
      <c r="N257" s="385"/>
      <c r="O257" s="385"/>
      <c r="P257" s="389"/>
      <c r="Q257" s="385"/>
      <c r="R257" s="265"/>
      <c r="S257" s="399"/>
      <c r="T257" s="399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385"/>
      <c r="F258" s="385"/>
      <c r="G258" s="385"/>
      <c r="H258" s="385"/>
      <c r="I258" s="385"/>
      <c r="J258" s="385"/>
      <c r="K258" s="385"/>
      <c r="L258" s="385"/>
      <c r="M258" s="385"/>
      <c r="N258" s="385"/>
      <c r="O258" s="385"/>
      <c r="P258" s="389"/>
      <c r="Q258" s="385"/>
      <c r="R258" s="265"/>
      <c r="S258" s="399"/>
      <c r="T258" s="399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385"/>
      <c r="F259" s="385"/>
      <c r="G259" s="385"/>
      <c r="H259" s="385"/>
      <c r="I259" s="385"/>
      <c r="J259" s="385"/>
      <c r="K259" s="385"/>
      <c r="L259" s="385"/>
      <c r="M259" s="385"/>
      <c r="N259" s="385"/>
      <c r="O259" s="385"/>
      <c r="P259" s="389"/>
      <c r="Q259" s="385"/>
      <c r="R259" s="265"/>
      <c r="S259" s="399"/>
      <c r="T259" s="399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385"/>
      <c r="F260" s="385"/>
      <c r="G260" s="385"/>
      <c r="H260" s="385"/>
      <c r="I260" s="385"/>
      <c r="J260" s="385"/>
      <c r="K260" s="385"/>
      <c r="L260" s="385"/>
      <c r="M260" s="385"/>
      <c r="N260" s="385"/>
      <c r="O260" s="385"/>
      <c r="P260" s="389"/>
      <c r="Q260" s="385"/>
      <c r="R260" s="265"/>
      <c r="S260" s="399"/>
      <c r="T260" s="399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385"/>
      <c r="F261" s="385"/>
      <c r="G261" s="385"/>
      <c r="H261" s="385"/>
      <c r="I261" s="385"/>
      <c r="J261" s="385"/>
      <c r="K261" s="385"/>
      <c r="L261" s="385"/>
      <c r="M261" s="385"/>
      <c r="N261" s="385"/>
      <c r="O261" s="385"/>
      <c r="P261" s="389"/>
      <c r="Q261" s="385"/>
      <c r="R261" s="265"/>
      <c r="S261" s="399"/>
      <c r="T261" s="399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385"/>
      <c r="F262" s="385"/>
      <c r="G262" s="385"/>
      <c r="H262" s="385"/>
      <c r="I262" s="385"/>
      <c r="J262" s="385"/>
      <c r="K262" s="385"/>
      <c r="L262" s="385"/>
      <c r="M262" s="385"/>
      <c r="N262" s="385"/>
      <c r="O262" s="385"/>
      <c r="P262" s="389"/>
      <c r="Q262" s="385"/>
      <c r="R262" s="265"/>
      <c r="S262" s="399"/>
      <c r="T262" s="399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385"/>
      <c r="F263" s="385"/>
      <c r="G263" s="385"/>
      <c r="H263" s="385"/>
      <c r="I263" s="385"/>
      <c r="J263" s="385"/>
      <c r="K263" s="385"/>
      <c r="L263" s="385"/>
      <c r="M263" s="385"/>
      <c r="N263" s="385"/>
      <c r="O263" s="385"/>
      <c r="P263" s="389"/>
      <c r="Q263" s="385"/>
      <c r="R263" s="265"/>
      <c r="S263" s="399"/>
      <c r="T263" s="399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385"/>
      <c r="F264" s="385"/>
      <c r="G264" s="385"/>
      <c r="H264" s="385"/>
      <c r="I264" s="385"/>
      <c r="J264" s="385"/>
      <c r="K264" s="385"/>
      <c r="L264" s="385"/>
      <c r="M264" s="385"/>
      <c r="N264" s="385"/>
      <c r="O264" s="385"/>
      <c r="P264" s="389"/>
      <c r="Q264" s="385"/>
      <c r="R264" s="265"/>
      <c r="S264" s="399"/>
      <c r="T264" s="399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385"/>
      <c r="F265" s="385"/>
      <c r="G265" s="385"/>
      <c r="H265" s="385"/>
      <c r="I265" s="385"/>
      <c r="J265" s="385"/>
      <c r="K265" s="385"/>
      <c r="L265" s="385"/>
      <c r="M265" s="385"/>
      <c r="N265" s="385"/>
      <c r="O265" s="385"/>
      <c r="P265" s="389"/>
      <c r="Q265" s="385"/>
      <c r="R265" s="265"/>
      <c r="S265" s="399"/>
      <c r="T265" s="399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385"/>
      <c r="F266" s="385"/>
      <c r="G266" s="385"/>
      <c r="H266" s="385"/>
      <c r="I266" s="385"/>
      <c r="J266" s="385"/>
      <c r="K266" s="385"/>
      <c r="L266" s="385"/>
      <c r="M266" s="385"/>
      <c r="N266" s="385"/>
      <c r="O266" s="385"/>
      <c r="P266" s="389"/>
      <c r="Q266" s="385"/>
      <c r="R266" s="265"/>
      <c r="S266" s="399"/>
      <c r="T266" s="399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385"/>
      <c r="F267" s="385"/>
      <c r="G267" s="385"/>
      <c r="H267" s="385"/>
      <c r="I267" s="385"/>
      <c r="J267" s="385"/>
      <c r="K267" s="385"/>
      <c r="L267" s="385"/>
      <c r="M267" s="385"/>
      <c r="N267" s="385"/>
      <c r="O267" s="385"/>
      <c r="P267" s="389"/>
      <c r="Q267" s="385"/>
      <c r="R267" s="265"/>
      <c r="S267" s="399"/>
      <c r="T267" s="399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385"/>
      <c r="F268" s="385"/>
      <c r="G268" s="385"/>
      <c r="H268" s="385"/>
      <c r="I268" s="385"/>
      <c r="J268" s="385"/>
      <c r="K268" s="385"/>
      <c r="L268" s="385"/>
      <c r="M268" s="385"/>
      <c r="N268" s="385"/>
      <c r="O268" s="385"/>
      <c r="P268" s="389"/>
      <c r="Q268" s="385"/>
      <c r="R268" s="265"/>
      <c r="S268" s="399"/>
      <c r="T268" s="399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385"/>
      <c r="F269" s="385"/>
      <c r="G269" s="385"/>
      <c r="H269" s="385"/>
      <c r="I269" s="385"/>
      <c r="J269" s="385"/>
      <c r="K269" s="385"/>
      <c r="L269" s="385"/>
      <c r="M269" s="385"/>
      <c r="N269" s="385"/>
      <c r="O269" s="385"/>
      <c r="P269" s="389"/>
      <c r="Q269" s="385"/>
      <c r="R269" s="265"/>
      <c r="S269" s="399"/>
      <c r="T269" s="399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385"/>
      <c r="F270" s="385"/>
      <c r="G270" s="385"/>
      <c r="H270" s="385"/>
      <c r="I270" s="385"/>
      <c r="J270" s="385"/>
      <c r="K270" s="385"/>
      <c r="L270" s="385"/>
      <c r="M270" s="385"/>
      <c r="N270" s="385"/>
      <c r="O270" s="385"/>
      <c r="P270" s="389"/>
      <c r="Q270" s="385"/>
      <c r="R270" s="265"/>
      <c r="S270" s="399"/>
      <c r="T270" s="399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385"/>
      <c r="F271" s="385"/>
      <c r="G271" s="385"/>
      <c r="H271" s="385"/>
      <c r="I271" s="385"/>
      <c r="J271" s="385"/>
      <c r="K271" s="385"/>
      <c r="L271" s="385"/>
      <c r="M271" s="385"/>
      <c r="N271" s="385"/>
      <c r="O271" s="385"/>
      <c r="P271" s="389"/>
      <c r="Q271" s="385"/>
      <c r="R271" s="265"/>
      <c r="S271" s="399"/>
      <c r="T271" s="399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385"/>
      <c r="F272" s="385"/>
      <c r="G272" s="385"/>
      <c r="H272" s="385"/>
      <c r="I272" s="385"/>
      <c r="J272" s="385"/>
      <c r="K272" s="385"/>
      <c r="L272" s="385"/>
      <c r="M272" s="385"/>
      <c r="N272" s="385"/>
      <c r="O272" s="385"/>
      <c r="P272" s="389"/>
      <c r="Q272" s="385"/>
      <c r="R272" s="265"/>
      <c r="S272" s="399"/>
      <c r="T272" s="399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385"/>
      <c r="F273" s="385"/>
      <c r="G273" s="385"/>
      <c r="H273" s="385"/>
      <c r="I273" s="385"/>
      <c r="J273" s="385"/>
      <c r="K273" s="385"/>
      <c r="L273" s="385"/>
      <c r="M273" s="385"/>
      <c r="N273" s="385"/>
      <c r="O273" s="385"/>
      <c r="P273" s="389"/>
      <c r="Q273" s="385"/>
      <c r="R273" s="265"/>
      <c r="S273" s="399"/>
      <c r="T273" s="399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385"/>
      <c r="F274" s="385"/>
      <c r="G274" s="385"/>
      <c r="H274" s="385"/>
      <c r="I274" s="385"/>
      <c r="J274" s="385"/>
      <c r="K274" s="385"/>
      <c r="L274" s="385"/>
      <c r="M274" s="385"/>
      <c r="N274" s="385"/>
      <c r="O274" s="385"/>
      <c r="P274" s="389"/>
      <c r="Q274" s="385"/>
      <c r="R274" s="265"/>
      <c r="S274" s="399"/>
      <c r="T274" s="399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385"/>
      <c r="F275" s="385"/>
      <c r="G275" s="385"/>
      <c r="H275" s="385"/>
      <c r="I275" s="385"/>
      <c r="J275" s="385"/>
      <c r="K275" s="385"/>
      <c r="L275" s="385"/>
      <c r="M275" s="385"/>
      <c r="N275" s="385"/>
      <c r="O275" s="385"/>
      <c r="P275" s="389"/>
      <c r="Q275" s="385"/>
      <c r="R275" s="265"/>
      <c r="S275" s="399"/>
      <c r="T275" s="399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385"/>
      <c r="F276" s="385"/>
      <c r="G276" s="385"/>
      <c r="H276" s="385"/>
      <c r="I276" s="385"/>
      <c r="J276" s="385"/>
      <c r="K276" s="385"/>
      <c r="L276" s="385"/>
      <c r="M276" s="385"/>
      <c r="N276" s="385"/>
      <c r="O276" s="385"/>
      <c r="P276" s="389"/>
      <c r="Q276" s="385"/>
      <c r="R276" s="265"/>
      <c r="S276" s="399"/>
      <c r="T276" s="399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385"/>
      <c r="F277" s="385"/>
      <c r="G277" s="385"/>
      <c r="H277" s="385"/>
      <c r="I277" s="385"/>
      <c r="J277" s="385"/>
      <c r="K277" s="385"/>
      <c r="L277" s="385"/>
      <c r="M277" s="385"/>
      <c r="N277" s="385"/>
      <c r="O277" s="385"/>
      <c r="P277" s="389"/>
      <c r="Q277" s="385"/>
      <c r="R277" s="265"/>
      <c r="S277" s="399"/>
      <c r="T277" s="399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385"/>
      <c r="F278" s="385"/>
      <c r="G278" s="385"/>
      <c r="H278" s="385"/>
      <c r="I278" s="385"/>
      <c r="J278" s="385"/>
      <c r="K278" s="385"/>
      <c r="L278" s="385"/>
      <c r="M278" s="385"/>
      <c r="N278" s="385"/>
      <c r="O278" s="385"/>
      <c r="P278" s="389"/>
      <c r="Q278" s="385"/>
      <c r="R278" s="265"/>
      <c r="S278" s="399"/>
      <c r="T278" s="399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385"/>
      <c r="F279" s="385"/>
      <c r="G279" s="385"/>
      <c r="H279" s="385"/>
      <c r="I279" s="385"/>
      <c r="J279" s="385"/>
      <c r="K279" s="385"/>
      <c r="L279" s="385"/>
      <c r="M279" s="385"/>
      <c r="N279" s="385"/>
      <c r="O279" s="385"/>
      <c r="P279" s="389"/>
      <c r="Q279" s="385"/>
      <c r="R279" s="265"/>
      <c r="S279" s="399"/>
      <c r="T279" s="399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385"/>
      <c r="F280" s="385"/>
      <c r="G280" s="385"/>
      <c r="H280" s="385"/>
      <c r="I280" s="385"/>
      <c r="J280" s="385"/>
      <c r="K280" s="385"/>
      <c r="L280" s="385"/>
      <c r="M280" s="385"/>
      <c r="N280" s="385"/>
      <c r="O280" s="385"/>
      <c r="P280" s="389"/>
      <c r="Q280" s="385"/>
      <c r="R280" s="265"/>
      <c r="S280" s="399"/>
      <c r="T280" s="399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385"/>
      <c r="F281" s="385"/>
      <c r="G281" s="385"/>
      <c r="H281" s="385"/>
      <c r="I281" s="385"/>
      <c r="J281" s="385"/>
      <c r="K281" s="385"/>
      <c r="L281" s="385"/>
      <c r="M281" s="385"/>
      <c r="N281" s="385"/>
      <c r="O281" s="385"/>
      <c r="P281" s="389"/>
      <c r="Q281" s="385"/>
      <c r="R281" s="265"/>
      <c r="S281" s="399"/>
      <c r="T281" s="399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385"/>
      <c r="F282" s="385"/>
      <c r="G282" s="385"/>
      <c r="H282" s="385"/>
      <c r="I282" s="385"/>
      <c r="J282" s="385"/>
      <c r="K282" s="385"/>
      <c r="L282" s="385"/>
      <c r="M282" s="385"/>
      <c r="N282" s="385"/>
      <c r="O282" s="385"/>
      <c r="P282" s="389"/>
      <c r="Q282" s="385"/>
      <c r="R282" s="265"/>
      <c r="S282" s="399"/>
      <c r="T282" s="399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385"/>
      <c r="F283" s="385"/>
      <c r="G283" s="385"/>
      <c r="H283" s="385"/>
      <c r="I283" s="385"/>
      <c r="J283" s="385"/>
      <c r="K283" s="385"/>
      <c r="L283" s="385"/>
      <c r="M283" s="385"/>
      <c r="N283" s="385"/>
      <c r="O283" s="385"/>
      <c r="P283" s="389"/>
      <c r="Q283" s="385"/>
      <c r="R283" s="265"/>
      <c r="S283" s="399"/>
      <c r="T283" s="399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385"/>
      <c r="F284" s="385"/>
      <c r="G284" s="385"/>
      <c r="H284" s="385"/>
      <c r="I284" s="385"/>
      <c r="J284" s="385"/>
      <c r="K284" s="385"/>
      <c r="L284" s="385"/>
      <c r="M284" s="385"/>
      <c r="N284" s="385"/>
      <c r="O284" s="385"/>
      <c r="P284" s="389"/>
      <c r="Q284" s="385"/>
      <c r="R284" s="265"/>
      <c r="S284" s="399"/>
      <c r="T284" s="399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385"/>
      <c r="F285" s="385"/>
      <c r="G285" s="385"/>
      <c r="H285" s="385"/>
      <c r="I285" s="385"/>
      <c r="J285" s="385"/>
      <c r="K285" s="385"/>
      <c r="L285" s="385"/>
      <c r="M285" s="385"/>
      <c r="N285" s="385"/>
      <c r="O285" s="385"/>
      <c r="P285" s="389"/>
      <c r="Q285" s="385"/>
      <c r="R285" s="265"/>
      <c r="S285" s="399"/>
      <c r="T285" s="399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385"/>
      <c r="F286" s="385"/>
      <c r="G286" s="385"/>
      <c r="H286" s="385"/>
      <c r="I286" s="385"/>
      <c r="J286" s="385"/>
      <c r="K286" s="385"/>
      <c r="L286" s="385"/>
      <c r="M286" s="385"/>
      <c r="N286" s="385"/>
      <c r="O286" s="385"/>
      <c r="P286" s="389"/>
      <c r="Q286" s="385"/>
      <c r="R286" s="265"/>
      <c r="S286" s="399"/>
      <c r="T286" s="399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385"/>
      <c r="F287" s="385"/>
      <c r="G287" s="385"/>
      <c r="H287" s="385"/>
      <c r="I287" s="385"/>
      <c r="J287" s="385"/>
      <c r="K287" s="385"/>
      <c r="L287" s="385"/>
      <c r="M287" s="385"/>
      <c r="N287" s="385"/>
      <c r="O287" s="385"/>
      <c r="P287" s="389"/>
      <c r="Q287" s="385"/>
      <c r="R287" s="265"/>
      <c r="S287" s="399"/>
      <c r="T287" s="399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385"/>
      <c r="F288" s="385"/>
      <c r="G288" s="385"/>
      <c r="H288" s="385"/>
      <c r="I288" s="385"/>
      <c r="J288" s="385"/>
      <c r="K288" s="385"/>
      <c r="L288" s="385"/>
      <c r="M288" s="385"/>
      <c r="N288" s="385"/>
      <c r="O288" s="385"/>
      <c r="P288" s="389"/>
      <c r="Q288" s="385"/>
      <c r="R288" s="265"/>
      <c r="S288" s="399"/>
      <c r="T288" s="399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385"/>
      <c r="F289" s="385"/>
      <c r="G289" s="385"/>
      <c r="H289" s="385"/>
      <c r="I289" s="385"/>
      <c r="J289" s="385"/>
      <c r="K289" s="385"/>
      <c r="L289" s="385"/>
      <c r="M289" s="385"/>
      <c r="N289" s="385"/>
      <c r="O289" s="385"/>
      <c r="P289" s="389"/>
      <c r="Q289" s="385"/>
      <c r="R289" s="265"/>
      <c r="S289" s="399"/>
      <c r="T289" s="399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385"/>
      <c r="F290" s="385"/>
      <c r="G290" s="385"/>
      <c r="H290" s="385"/>
      <c r="I290" s="385"/>
      <c r="J290" s="385"/>
      <c r="K290" s="385"/>
      <c r="L290" s="385"/>
      <c r="M290" s="385"/>
      <c r="N290" s="385"/>
      <c r="O290" s="385"/>
      <c r="P290" s="389"/>
      <c r="Q290" s="385"/>
      <c r="R290" s="265"/>
      <c r="S290" s="399"/>
      <c r="T290" s="399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385"/>
      <c r="F291" s="385"/>
      <c r="G291" s="385"/>
      <c r="H291" s="385"/>
      <c r="I291" s="385"/>
      <c r="J291" s="385"/>
      <c r="K291" s="385"/>
      <c r="L291" s="385"/>
      <c r="M291" s="385"/>
      <c r="N291" s="385"/>
      <c r="O291" s="385"/>
      <c r="P291" s="389"/>
      <c r="Q291" s="385"/>
      <c r="R291" s="265"/>
      <c r="S291" s="399"/>
      <c r="T291" s="399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385"/>
      <c r="F292" s="385"/>
      <c r="G292" s="385"/>
      <c r="H292" s="385"/>
      <c r="I292" s="385"/>
      <c r="J292" s="385"/>
      <c r="K292" s="385"/>
      <c r="L292" s="385"/>
      <c r="M292" s="385"/>
      <c r="N292" s="385"/>
      <c r="O292" s="385"/>
      <c r="P292" s="389"/>
      <c r="Q292" s="385"/>
      <c r="R292" s="265"/>
      <c r="S292" s="399"/>
      <c r="T292" s="399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385"/>
      <c r="F293" s="385"/>
      <c r="G293" s="385"/>
      <c r="H293" s="385"/>
      <c r="I293" s="385"/>
      <c r="J293" s="385"/>
      <c r="K293" s="385"/>
      <c r="L293" s="385"/>
      <c r="M293" s="385"/>
      <c r="N293" s="385"/>
      <c r="O293" s="385"/>
      <c r="P293" s="389"/>
      <c r="Q293" s="385"/>
      <c r="R293" s="265"/>
      <c r="S293" s="399"/>
      <c r="T293" s="399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385"/>
      <c r="F294" s="385"/>
      <c r="G294" s="385"/>
      <c r="H294" s="385"/>
      <c r="I294" s="385"/>
      <c r="J294" s="385"/>
      <c r="K294" s="385"/>
      <c r="L294" s="385"/>
      <c r="M294" s="385"/>
      <c r="N294" s="385"/>
      <c r="O294" s="385"/>
      <c r="P294" s="389"/>
      <c r="Q294" s="385"/>
      <c r="R294" s="265"/>
      <c r="S294" s="399"/>
      <c r="T294" s="399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385"/>
      <c r="F295" s="385"/>
      <c r="G295" s="385"/>
      <c r="H295" s="385"/>
      <c r="I295" s="385"/>
      <c r="J295" s="385"/>
      <c r="K295" s="385"/>
      <c r="L295" s="385"/>
      <c r="M295" s="385"/>
      <c r="N295" s="385"/>
      <c r="O295" s="385"/>
      <c r="P295" s="389"/>
      <c r="Q295" s="385"/>
      <c r="R295" s="265"/>
      <c r="S295" s="399"/>
      <c r="T295" s="399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385"/>
      <c r="F296" s="385"/>
      <c r="G296" s="385"/>
      <c r="H296" s="385"/>
      <c r="I296" s="385"/>
      <c r="J296" s="385"/>
      <c r="K296" s="385"/>
      <c r="L296" s="385"/>
      <c r="M296" s="385"/>
      <c r="N296" s="385"/>
      <c r="O296" s="385"/>
      <c r="P296" s="389"/>
      <c r="Q296" s="385"/>
      <c r="R296" s="265"/>
      <c r="S296" s="399"/>
      <c r="T296" s="399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385"/>
      <c r="F297" s="385"/>
      <c r="G297" s="385"/>
      <c r="H297" s="385"/>
      <c r="I297" s="385"/>
      <c r="J297" s="385"/>
      <c r="K297" s="385"/>
      <c r="L297" s="385"/>
      <c r="M297" s="385"/>
      <c r="N297" s="385"/>
      <c r="O297" s="385"/>
      <c r="P297" s="389"/>
      <c r="Q297" s="385"/>
      <c r="R297" s="265"/>
      <c r="S297" s="399"/>
      <c r="T297" s="399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385"/>
      <c r="F298" s="385"/>
      <c r="G298" s="385"/>
      <c r="H298" s="385"/>
      <c r="I298" s="385"/>
      <c r="J298" s="385"/>
      <c r="K298" s="385"/>
      <c r="L298" s="385"/>
      <c r="M298" s="385"/>
      <c r="N298" s="385"/>
      <c r="O298" s="385"/>
      <c r="P298" s="389"/>
      <c r="Q298" s="385"/>
      <c r="R298" s="265"/>
      <c r="S298" s="399"/>
      <c r="T298" s="399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385"/>
      <c r="F299" s="385"/>
      <c r="G299" s="385"/>
      <c r="H299" s="385"/>
      <c r="I299" s="385"/>
      <c r="J299" s="385"/>
      <c r="K299" s="385"/>
      <c r="L299" s="385"/>
      <c r="M299" s="385"/>
      <c r="N299" s="385"/>
      <c r="O299" s="385"/>
      <c r="P299" s="389"/>
      <c r="Q299" s="385"/>
      <c r="R299" s="265"/>
      <c r="S299" s="399"/>
      <c r="T299" s="399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385"/>
      <c r="F300" s="385"/>
      <c r="G300" s="385"/>
      <c r="H300" s="385"/>
      <c r="I300" s="385"/>
      <c r="J300" s="385"/>
      <c r="K300" s="385"/>
      <c r="L300" s="385"/>
      <c r="M300" s="385"/>
      <c r="N300" s="385"/>
      <c r="O300" s="385"/>
      <c r="P300" s="389"/>
      <c r="Q300" s="385"/>
      <c r="R300" s="265"/>
      <c r="S300" s="399"/>
      <c r="T300" s="399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385"/>
      <c r="F301" s="385"/>
      <c r="G301" s="385"/>
      <c r="H301" s="385"/>
      <c r="I301" s="385"/>
      <c r="J301" s="385"/>
      <c r="K301" s="385"/>
      <c r="L301" s="385"/>
      <c r="M301" s="385"/>
      <c r="N301" s="385"/>
      <c r="O301" s="385"/>
      <c r="P301" s="389"/>
      <c r="Q301" s="385"/>
      <c r="R301" s="265"/>
      <c r="S301" s="399"/>
      <c r="T301" s="399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385"/>
      <c r="F302" s="385"/>
      <c r="G302" s="385"/>
      <c r="H302" s="385"/>
      <c r="I302" s="385"/>
      <c r="J302" s="385"/>
      <c r="K302" s="385"/>
      <c r="L302" s="385"/>
      <c r="M302" s="385"/>
      <c r="N302" s="385"/>
      <c r="O302" s="385"/>
      <c r="P302" s="389"/>
      <c r="Q302" s="385"/>
      <c r="R302" s="265"/>
      <c r="S302" s="399"/>
      <c r="T302" s="399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385"/>
      <c r="F303" s="385"/>
      <c r="G303" s="385"/>
      <c r="H303" s="385"/>
      <c r="I303" s="385"/>
      <c r="J303" s="385"/>
      <c r="K303" s="385"/>
      <c r="L303" s="385"/>
      <c r="M303" s="385"/>
      <c r="N303" s="385"/>
      <c r="O303" s="385"/>
      <c r="P303" s="389"/>
      <c r="Q303" s="385"/>
      <c r="R303" s="265"/>
      <c r="S303" s="399"/>
      <c r="T303" s="399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385"/>
      <c r="F304" s="385"/>
      <c r="G304" s="385"/>
      <c r="H304" s="385"/>
      <c r="I304" s="385"/>
      <c r="J304" s="385"/>
      <c r="K304" s="385"/>
      <c r="L304" s="385"/>
      <c r="M304" s="385"/>
      <c r="N304" s="385"/>
      <c r="O304" s="385"/>
      <c r="P304" s="389"/>
      <c r="Q304" s="385"/>
      <c r="R304" s="265"/>
      <c r="S304" s="399"/>
      <c r="T304" s="399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385"/>
      <c r="F305" s="385"/>
      <c r="G305" s="385"/>
      <c r="H305" s="385"/>
      <c r="I305" s="385"/>
      <c r="J305" s="385"/>
      <c r="K305" s="385"/>
      <c r="L305" s="385"/>
      <c r="M305" s="385"/>
      <c r="N305" s="385"/>
      <c r="O305" s="385"/>
      <c r="P305" s="389"/>
      <c r="Q305" s="385"/>
      <c r="R305" s="265"/>
      <c r="S305" s="399"/>
      <c r="T305" s="399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385"/>
      <c r="F306" s="385"/>
      <c r="G306" s="385"/>
      <c r="H306" s="385"/>
      <c r="I306" s="385"/>
      <c r="J306" s="385"/>
      <c r="K306" s="385"/>
      <c r="L306" s="385"/>
      <c r="M306" s="385"/>
      <c r="N306" s="385"/>
      <c r="O306" s="385"/>
      <c r="P306" s="389"/>
      <c r="Q306" s="385"/>
      <c r="R306" s="265"/>
      <c r="S306" s="399"/>
      <c r="T306" s="399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385"/>
      <c r="F307" s="385"/>
      <c r="G307" s="385"/>
      <c r="H307" s="385"/>
      <c r="I307" s="385"/>
      <c r="J307" s="385"/>
      <c r="K307" s="385"/>
      <c r="L307" s="385"/>
      <c r="M307" s="385"/>
      <c r="N307" s="385"/>
      <c r="O307" s="385"/>
      <c r="P307" s="389"/>
      <c r="Q307" s="385"/>
      <c r="R307" s="265"/>
      <c r="S307" s="399"/>
      <c r="T307" s="399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385"/>
      <c r="F308" s="385"/>
      <c r="G308" s="385"/>
      <c r="H308" s="385"/>
      <c r="I308" s="385"/>
      <c r="J308" s="385"/>
      <c r="K308" s="385"/>
      <c r="L308" s="385"/>
      <c r="M308" s="385"/>
      <c r="N308" s="385"/>
      <c r="O308" s="385"/>
      <c r="P308" s="389"/>
      <c r="Q308" s="385"/>
      <c r="R308" s="265"/>
      <c r="S308" s="399"/>
      <c r="T308" s="399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385"/>
      <c r="F309" s="385"/>
      <c r="G309" s="385"/>
      <c r="H309" s="385"/>
      <c r="I309" s="385"/>
      <c r="J309" s="385"/>
      <c r="K309" s="385"/>
      <c r="L309" s="385"/>
      <c r="M309" s="385"/>
      <c r="N309" s="385"/>
      <c r="O309" s="385"/>
      <c r="P309" s="389"/>
      <c r="Q309" s="385"/>
      <c r="R309" s="265"/>
      <c r="S309" s="399"/>
      <c r="T309" s="399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385"/>
      <c r="F310" s="385"/>
      <c r="G310" s="385"/>
      <c r="H310" s="385"/>
      <c r="I310" s="385"/>
      <c r="J310" s="385"/>
      <c r="K310" s="385"/>
      <c r="L310" s="385"/>
      <c r="M310" s="385"/>
      <c r="N310" s="385"/>
      <c r="O310" s="385"/>
      <c r="P310" s="389"/>
      <c r="Q310" s="385"/>
      <c r="R310" s="265"/>
      <c r="S310" s="399"/>
      <c r="T310" s="399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385"/>
      <c r="F311" s="385"/>
      <c r="G311" s="385"/>
      <c r="H311" s="385"/>
      <c r="I311" s="385"/>
      <c r="J311" s="385"/>
      <c r="K311" s="385"/>
      <c r="L311" s="385"/>
      <c r="M311" s="385"/>
      <c r="N311" s="385"/>
      <c r="O311" s="385"/>
      <c r="P311" s="389"/>
      <c r="Q311" s="385"/>
      <c r="R311" s="265"/>
      <c r="S311" s="399"/>
      <c r="T311" s="399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385"/>
      <c r="F312" s="385"/>
      <c r="G312" s="385"/>
      <c r="H312" s="385"/>
      <c r="I312" s="385"/>
      <c r="J312" s="385"/>
      <c r="K312" s="385"/>
      <c r="L312" s="385"/>
      <c r="M312" s="385"/>
      <c r="N312" s="385"/>
      <c r="O312" s="385"/>
      <c r="P312" s="389"/>
      <c r="Q312" s="385"/>
      <c r="R312" s="265"/>
      <c r="S312" s="399"/>
      <c r="T312" s="399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385"/>
      <c r="F313" s="385"/>
      <c r="G313" s="385"/>
      <c r="H313" s="385"/>
      <c r="I313" s="385"/>
      <c r="J313" s="385"/>
      <c r="K313" s="385"/>
      <c r="L313" s="385"/>
      <c r="M313" s="385"/>
      <c r="N313" s="385"/>
      <c r="O313" s="385"/>
      <c r="P313" s="389"/>
      <c r="Q313" s="385"/>
      <c r="R313" s="265"/>
      <c r="S313" s="399"/>
      <c r="T313" s="399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385"/>
      <c r="F314" s="385"/>
      <c r="G314" s="385"/>
      <c r="H314" s="385"/>
      <c r="I314" s="385"/>
      <c r="J314" s="385"/>
      <c r="K314" s="385"/>
      <c r="L314" s="385"/>
      <c r="M314" s="385"/>
      <c r="N314" s="385"/>
      <c r="O314" s="385"/>
      <c r="P314" s="389"/>
      <c r="Q314" s="385"/>
      <c r="R314" s="265"/>
      <c r="S314" s="399"/>
      <c r="T314" s="399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385"/>
      <c r="F315" s="385"/>
      <c r="G315" s="385"/>
      <c r="H315" s="385"/>
      <c r="I315" s="385"/>
      <c r="J315" s="385"/>
      <c r="K315" s="385"/>
      <c r="L315" s="385"/>
      <c r="M315" s="385"/>
      <c r="N315" s="385"/>
      <c r="O315" s="385"/>
      <c r="P315" s="389"/>
      <c r="Q315" s="385"/>
      <c r="R315" s="265"/>
      <c r="S315" s="399"/>
      <c r="T315" s="399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385"/>
      <c r="F316" s="385"/>
      <c r="G316" s="385"/>
      <c r="H316" s="385"/>
      <c r="I316" s="385"/>
      <c r="J316" s="385"/>
      <c r="K316" s="385"/>
      <c r="L316" s="385"/>
      <c r="M316" s="385"/>
      <c r="N316" s="385"/>
      <c r="O316" s="385"/>
      <c r="P316" s="389"/>
      <c r="Q316" s="385"/>
      <c r="R316" s="265"/>
      <c r="S316" s="399"/>
      <c r="T316" s="399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385"/>
      <c r="F317" s="385"/>
      <c r="G317" s="385"/>
      <c r="H317" s="385"/>
      <c r="I317" s="385"/>
      <c r="J317" s="385"/>
      <c r="K317" s="385"/>
      <c r="L317" s="385"/>
      <c r="M317" s="385"/>
      <c r="N317" s="385"/>
      <c r="O317" s="385"/>
      <c r="P317" s="389"/>
      <c r="Q317" s="385"/>
      <c r="R317" s="265"/>
      <c r="S317" s="399"/>
      <c r="T317" s="399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385"/>
      <c r="F318" s="385"/>
      <c r="G318" s="385"/>
      <c r="H318" s="385"/>
      <c r="I318" s="385"/>
      <c r="J318" s="385"/>
      <c r="K318" s="385"/>
      <c r="L318" s="385"/>
      <c r="M318" s="385"/>
      <c r="N318" s="385"/>
      <c r="O318" s="385"/>
      <c r="P318" s="389"/>
      <c r="Q318" s="385"/>
      <c r="R318" s="265"/>
      <c r="S318" s="399"/>
      <c r="T318" s="399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385"/>
      <c r="F319" s="385"/>
      <c r="G319" s="385"/>
      <c r="H319" s="385"/>
      <c r="I319" s="385"/>
      <c r="J319" s="385"/>
      <c r="K319" s="385"/>
      <c r="L319" s="385"/>
      <c r="M319" s="385"/>
      <c r="N319" s="385"/>
      <c r="O319" s="385"/>
      <c r="P319" s="389"/>
      <c r="Q319" s="385"/>
      <c r="R319" s="265"/>
      <c r="S319" s="399"/>
      <c r="T319" s="399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385"/>
      <c r="F320" s="385"/>
      <c r="G320" s="385"/>
      <c r="H320" s="385"/>
      <c r="I320" s="385"/>
      <c r="J320" s="385"/>
      <c r="K320" s="385"/>
      <c r="L320" s="385"/>
      <c r="M320" s="385"/>
      <c r="N320" s="385"/>
      <c r="O320" s="385"/>
      <c r="P320" s="389"/>
      <c r="Q320" s="385"/>
      <c r="R320" s="265"/>
      <c r="S320" s="399"/>
      <c r="T320" s="399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385"/>
      <c r="F321" s="385"/>
      <c r="G321" s="385"/>
      <c r="H321" s="385"/>
      <c r="I321" s="385"/>
      <c r="J321" s="385"/>
      <c r="K321" s="385"/>
      <c r="L321" s="385"/>
      <c r="M321" s="385"/>
      <c r="N321" s="385"/>
      <c r="O321" s="385"/>
      <c r="P321" s="389"/>
      <c r="Q321" s="385"/>
      <c r="R321" s="265"/>
      <c r="S321" s="399"/>
      <c r="T321" s="399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385"/>
      <c r="F322" s="385"/>
      <c r="G322" s="385"/>
      <c r="H322" s="385"/>
      <c r="I322" s="385"/>
      <c r="J322" s="385"/>
      <c r="K322" s="385"/>
      <c r="L322" s="385"/>
      <c r="M322" s="385"/>
      <c r="N322" s="385"/>
      <c r="O322" s="385"/>
      <c r="P322" s="389"/>
      <c r="Q322" s="385"/>
      <c r="R322" s="265"/>
      <c r="S322" s="399"/>
      <c r="T322" s="399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385"/>
      <c r="F323" s="385"/>
      <c r="G323" s="385"/>
      <c r="H323" s="385"/>
      <c r="I323" s="385"/>
      <c r="J323" s="385"/>
      <c r="K323" s="385"/>
      <c r="L323" s="385"/>
      <c r="M323" s="385"/>
      <c r="N323" s="385"/>
      <c r="O323" s="385"/>
      <c r="P323" s="389"/>
      <c r="Q323" s="385"/>
      <c r="R323" s="265"/>
      <c r="S323" s="399"/>
      <c r="T323" s="399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385"/>
      <c r="F324" s="385"/>
      <c r="G324" s="385"/>
      <c r="H324" s="385"/>
      <c r="I324" s="385"/>
      <c r="J324" s="385"/>
      <c r="K324" s="385"/>
      <c r="L324" s="385"/>
      <c r="M324" s="385"/>
      <c r="N324" s="385"/>
      <c r="O324" s="385"/>
      <c r="P324" s="389"/>
      <c r="Q324" s="385"/>
      <c r="R324" s="265"/>
      <c r="S324" s="399"/>
      <c r="T324" s="399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385"/>
      <c r="F325" s="385"/>
      <c r="G325" s="385"/>
      <c r="H325" s="385"/>
      <c r="I325" s="385"/>
      <c r="J325" s="385"/>
      <c r="K325" s="385"/>
      <c r="L325" s="385"/>
      <c r="M325" s="385"/>
      <c r="N325" s="385"/>
      <c r="O325" s="385"/>
      <c r="P325" s="389"/>
      <c r="Q325" s="385"/>
      <c r="R325" s="265"/>
      <c r="S325" s="399"/>
      <c r="T325" s="399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385"/>
      <c r="F326" s="385"/>
      <c r="G326" s="385"/>
      <c r="H326" s="385"/>
      <c r="I326" s="385"/>
      <c r="J326" s="385"/>
      <c r="K326" s="385"/>
      <c r="L326" s="385"/>
      <c r="M326" s="385"/>
      <c r="N326" s="385"/>
      <c r="O326" s="385"/>
      <c r="P326" s="389"/>
      <c r="Q326" s="385"/>
      <c r="R326" s="265"/>
      <c r="S326" s="399"/>
      <c r="T326" s="399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385"/>
      <c r="F327" s="385"/>
      <c r="G327" s="385"/>
      <c r="H327" s="385"/>
      <c r="I327" s="385"/>
      <c r="J327" s="385"/>
      <c r="K327" s="385"/>
      <c r="L327" s="385"/>
      <c r="M327" s="385"/>
      <c r="N327" s="385"/>
      <c r="O327" s="385"/>
      <c r="P327" s="389"/>
      <c r="Q327" s="385"/>
      <c r="R327" s="265"/>
      <c r="S327" s="399"/>
      <c r="T327" s="399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385"/>
      <c r="F328" s="385"/>
      <c r="G328" s="385"/>
      <c r="H328" s="385"/>
      <c r="I328" s="385"/>
      <c r="J328" s="385"/>
      <c r="K328" s="385"/>
      <c r="L328" s="385"/>
      <c r="M328" s="385"/>
      <c r="N328" s="385"/>
      <c r="O328" s="385"/>
      <c r="P328" s="389"/>
      <c r="Q328" s="385"/>
      <c r="R328" s="265"/>
      <c r="S328" s="399"/>
      <c r="T328" s="399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385"/>
      <c r="F329" s="385"/>
      <c r="G329" s="385"/>
      <c r="H329" s="385"/>
      <c r="I329" s="385"/>
      <c r="J329" s="385"/>
      <c r="K329" s="385"/>
      <c r="L329" s="385"/>
      <c r="M329" s="385"/>
      <c r="N329" s="385"/>
      <c r="O329" s="385"/>
      <c r="P329" s="389"/>
      <c r="Q329" s="385"/>
      <c r="R329" s="265"/>
      <c r="S329" s="399"/>
      <c r="T329" s="399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385"/>
      <c r="F330" s="385"/>
      <c r="G330" s="385"/>
      <c r="H330" s="385"/>
      <c r="I330" s="385"/>
      <c r="J330" s="385"/>
      <c r="K330" s="385"/>
      <c r="L330" s="385"/>
      <c r="M330" s="385"/>
      <c r="N330" s="385"/>
      <c r="O330" s="385"/>
      <c r="P330" s="389"/>
      <c r="Q330" s="385"/>
      <c r="R330" s="265"/>
      <c r="S330" s="399"/>
      <c r="T330" s="399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385"/>
      <c r="F331" s="385"/>
      <c r="G331" s="385"/>
      <c r="H331" s="385"/>
      <c r="I331" s="385"/>
      <c r="J331" s="385"/>
      <c r="K331" s="385"/>
      <c r="L331" s="385"/>
      <c r="M331" s="385"/>
      <c r="N331" s="385"/>
      <c r="O331" s="385"/>
      <c r="P331" s="389"/>
      <c r="Q331" s="385"/>
      <c r="R331" s="265"/>
      <c r="S331" s="399"/>
      <c r="T331" s="399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385"/>
      <c r="F332" s="385"/>
      <c r="G332" s="385"/>
      <c r="H332" s="385"/>
      <c r="I332" s="385"/>
      <c r="J332" s="385"/>
      <c r="K332" s="385"/>
      <c r="L332" s="385"/>
      <c r="M332" s="385"/>
      <c r="N332" s="385"/>
      <c r="O332" s="385"/>
      <c r="P332" s="389"/>
      <c r="Q332" s="385"/>
      <c r="R332" s="265"/>
      <c r="S332" s="399"/>
      <c r="T332" s="399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385"/>
      <c r="F333" s="385"/>
      <c r="G333" s="385"/>
      <c r="H333" s="385"/>
      <c r="I333" s="385"/>
      <c r="J333" s="385"/>
      <c r="K333" s="385"/>
      <c r="L333" s="385"/>
      <c r="M333" s="385"/>
      <c r="N333" s="385"/>
      <c r="O333" s="385"/>
      <c r="P333" s="389"/>
      <c r="Q333" s="385"/>
      <c r="R333" s="265"/>
      <c r="S333" s="399"/>
      <c r="T333" s="399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385"/>
      <c r="F334" s="385"/>
      <c r="G334" s="385"/>
      <c r="H334" s="385"/>
      <c r="I334" s="385"/>
      <c r="J334" s="385"/>
      <c r="K334" s="385"/>
      <c r="L334" s="385"/>
      <c r="M334" s="385"/>
      <c r="N334" s="385"/>
      <c r="O334" s="385"/>
      <c r="P334" s="389"/>
      <c r="Q334" s="385"/>
      <c r="R334" s="265"/>
      <c r="S334" s="399"/>
      <c r="T334" s="399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385"/>
      <c r="F335" s="385"/>
      <c r="G335" s="385"/>
      <c r="H335" s="385"/>
      <c r="I335" s="385"/>
      <c r="J335" s="385"/>
      <c r="K335" s="385"/>
      <c r="L335" s="385"/>
      <c r="M335" s="385"/>
      <c r="N335" s="385"/>
      <c r="O335" s="385"/>
      <c r="P335" s="389"/>
      <c r="Q335" s="385"/>
      <c r="R335" s="265"/>
      <c r="S335" s="399"/>
      <c r="T335" s="399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385"/>
      <c r="F336" s="385"/>
      <c r="G336" s="385"/>
      <c r="H336" s="385"/>
      <c r="I336" s="385"/>
      <c r="J336" s="385"/>
      <c r="K336" s="385"/>
      <c r="L336" s="385"/>
      <c r="M336" s="385"/>
      <c r="N336" s="385"/>
      <c r="O336" s="385"/>
      <c r="P336" s="389"/>
      <c r="Q336" s="385"/>
      <c r="R336" s="265"/>
      <c r="S336" s="399"/>
      <c r="T336" s="399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385"/>
      <c r="F337" s="385"/>
      <c r="G337" s="385"/>
      <c r="H337" s="385"/>
      <c r="I337" s="385"/>
      <c r="J337" s="385"/>
      <c r="K337" s="385"/>
      <c r="L337" s="385"/>
      <c r="M337" s="385"/>
      <c r="N337" s="385"/>
      <c r="O337" s="385"/>
      <c r="P337" s="389"/>
      <c r="Q337" s="385"/>
      <c r="R337" s="265"/>
      <c r="S337" s="399"/>
      <c r="T337" s="399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385"/>
      <c r="F338" s="385"/>
      <c r="G338" s="385"/>
      <c r="H338" s="385"/>
      <c r="I338" s="385"/>
      <c r="J338" s="385"/>
      <c r="K338" s="385"/>
      <c r="L338" s="385"/>
      <c r="M338" s="385"/>
      <c r="N338" s="385"/>
      <c r="O338" s="385"/>
      <c r="P338" s="389"/>
      <c r="Q338" s="385"/>
      <c r="R338" s="265"/>
      <c r="S338" s="399"/>
      <c r="T338" s="399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385"/>
      <c r="F339" s="385"/>
      <c r="G339" s="385"/>
      <c r="H339" s="385"/>
      <c r="I339" s="385"/>
      <c r="J339" s="385"/>
      <c r="K339" s="385"/>
      <c r="L339" s="385"/>
      <c r="M339" s="385"/>
      <c r="N339" s="385"/>
      <c r="O339" s="385"/>
      <c r="P339" s="389"/>
      <c r="Q339" s="385"/>
      <c r="R339" s="265"/>
      <c r="S339" s="399"/>
      <c r="T339" s="399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385"/>
      <c r="F340" s="385"/>
      <c r="G340" s="385"/>
      <c r="H340" s="385"/>
      <c r="I340" s="385"/>
      <c r="J340" s="385"/>
      <c r="K340" s="385"/>
      <c r="L340" s="385"/>
      <c r="M340" s="385"/>
      <c r="N340" s="385"/>
      <c r="O340" s="385"/>
      <c r="P340" s="389"/>
      <c r="Q340" s="385"/>
      <c r="R340" s="265"/>
      <c r="S340" s="399"/>
      <c r="T340" s="399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385"/>
      <c r="F341" s="385"/>
      <c r="G341" s="385"/>
      <c r="H341" s="385"/>
      <c r="I341" s="385"/>
      <c r="J341" s="385"/>
      <c r="K341" s="385"/>
      <c r="L341" s="385"/>
      <c r="M341" s="385"/>
      <c r="N341" s="385"/>
      <c r="O341" s="385"/>
      <c r="P341" s="389"/>
      <c r="Q341" s="385"/>
      <c r="R341" s="265"/>
      <c r="S341" s="399"/>
      <c r="T341" s="399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385"/>
      <c r="F342" s="385"/>
      <c r="G342" s="385"/>
      <c r="H342" s="385"/>
      <c r="I342" s="385"/>
      <c r="J342" s="385"/>
      <c r="K342" s="385"/>
      <c r="L342" s="385"/>
      <c r="M342" s="385"/>
      <c r="N342" s="385"/>
      <c r="O342" s="385"/>
      <c r="P342" s="389"/>
      <c r="Q342" s="385"/>
      <c r="R342" s="265"/>
      <c r="S342" s="399"/>
      <c r="T342" s="399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385"/>
      <c r="F343" s="385"/>
      <c r="G343" s="385"/>
      <c r="H343" s="385"/>
      <c r="I343" s="385"/>
      <c r="J343" s="385"/>
      <c r="K343" s="385"/>
      <c r="L343" s="385"/>
      <c r="M343" s="385"/>
      <c r="N343" s="385"/>
      <c r="O343" s="385"/>
      <c r="P343" s="389"/>
      <c r="Q343" s="385"/>
      <c r="R343" s="265"/>
      <c r="S343" s="399"/>
      <c r="T343" s="399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385"/>
      <c r="F344" s="385"/>
      <c r="G344" s="385"/>
      <c r="H344" s="385"/>
      <c r="I344" s="385"/>
      <c r="J344" s="385"/>
      <c r="K344" s="385"/>
      <c r="L344" s="385"/>
      <c r="M344" s="385"/>
      <c r="N344" s="385"/>
      <c r="O344" s="385"/>
      <c r="P344" s="389"/>
      <c r="Q344" s="385"/>
      <c r="R344" s="265"/>
      <c r="S344" s="399"/>
      <c r="T344" s="399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385"/>
      <c r="F345" s="385"/>
      <c r="G345" s="385"/>
      <c r="H345" s="385"/>
      <c r="I345" s="385"/>
      <c r="J345" s="385"/>
      <c r="K345" s="385"/>
      <c r="L345" s="385"/>
      <c r="M345" s="385"/>
      <c r="N345" s="385"/>
      <c r="O345" s="385"/>
      <c r="P345" s="389"/>
      <c r="Q345" s="385"/>
      <c r="R345" s="265"/>
      <c r="S345" s="399"/>
      <c r="T345" s="399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385"/>
      <c r="F346" s="385"/>
      <c r="G346" s="385"/>
      <c r="H346" s="385"/>
      <c r="I346" s="385"/>
      <c r="J346" s="385"/>
      <c r="K346" s="385"/>
      <c r="L346" s="385"/>
      <c r="M346" s="385"/>
      <c r="N346" s="385"/>
      <c r="O346" s="385"/>
      <c r="P346" s="389"/>
      <c r="Q346" s="385"/>
      <c r="R346" s="265"/>
      <c r="S346" s="399"/>
      <c r="T346" s="399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385"/>
      <c r="F347" s="385"/>
      <c r="G347" s="385"/>
      <c r="H347" s="385"/>
      <c r="I347" s="385"/>
      <c r="J347" s="385"/>
      <c r="K347" s="385"/>
      <c r="L347" s="385"/>
      <c r="M347" s="385"/>
      <c r="N347" s="385"/>
      <c r="O347" s="385"/>
      <c r="P347" s="389"/>
      <c r="Q347" s="385"/>
      <c r="R347" s="265"/>
      <c r="S347" s="399"/>
      <c r="T347" s="399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385"/>
      <c r="F348" s="385"/>
      <c r="G348" s="385"/>
      <c r="H348" s="385"/>
      <c r="I348" s="385"/>
      <c r="J348" s="385"/>
      <c r="K348" s="385"/>
      <c r="L348" s="385"/>
      <c r="M348" s="385"/>
      <c r="N348" s="385"/>
      <c r="O348" s="385"/>
      <c r="P348" s="389"/>
      <c r="Q348" s="385"/>
      <c r="R348" s="265"/>
      <c r="S348" s="399"/>
      <c r="T348" s="399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385"/>
      <c r="F349" s="385"/>
      <c r="G349" s="385"/>
      <c r="H349" s="385"/>
      <c r="I349" s="385"/>
      <c r="J349" s="385"/>
      <c r="K349" s="385"/>
      <c r="L349" s="385"/>
      <c r="M349" s="385"/>
      <c r="N349" s="385"/>
      <c r="O349" s="385"/>
      <c r="P349" s="389"/>
      <c r="Q349" s="385"/>
      <c r="R349" s="265"/>
      <c r="S349" s="399"/>
      <c r="T349" s="399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385"/>
      <c r="F350" s="385"/>
      <c r="G350" s="385"/>
      <c r="H350" s="385"/>
      <c r="I350" s="385"/>
      <c r="J350" s="385"/>
      <c r="K350" s="385"/>
      <c r="L350" s="385"/>
      <c r="M350" s="385"/>
      <c r="N350" s="385"/>
      <c r="O350" s="385"/>
      <c r="P350" s="389"/>
      <c r="Q350" s="385"/>
      <c r="R350" s="265"/>
      <c r="S350" s="399"/>
      <c r="T350" s="399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385"/>
      <c r="F351" s="385"/>
      <c r="G351" s="385"/>
      <c r="H351" s="385"/>
      <c r="I351" s="385"/>
      <c r="J351" s="385"/>
      <c r="K351" s="385"/>
      <c r="L351" s="385"/>
      <c r="M351" s="385"/>
      <c r="N351" s="385"/>
      <c r="O351" s="385"/>
      <c r="P351" s="389"/>
      <c r="Q351" s="385"/>
      <c r="R351" s="265"/>
      <c r="S351" s="399"/>
      <c r="T351" s="399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385"/>
      <c r="F352" s="385"/>
      <c r="G352" s="385"/>
      <c r="H352" s="385"/>
      <c r="I352" s="385"/>
      <c r="J352" s="385"/>
      <c r="K352" s="385"/>
      <c r="L352" s="385"/>
      <c r="M352" s="385"/>
      <c r="N352" s="385"/>
      <c r="O352" s="385"/>
      <c r="P352" s="389"/>
      <c r="Q352" s="385"/>
      <c r="R352" s="265"/>
      <c r="S352" s="399"/>
      <c r="T352" s="399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385"/>
      <c r="F353" s="385"/>
      <c r="G353" s="385"/>
      <c r="H353" s="385"/>
      <c r="I353" s="385"/>
      <c r="J353" s="385"/>
      <c r="K353" s="385"/>
      <c r="L353" s="385"/>
      <c r="M353" s="385"/>
      <c r="N353" s="385"/>
      <c r="O353" s="385"/>
      <c r="P353" s="389"/>
      <c r="Q353" s="385"/>
      <c r="R353" s="265"/>
      <c r="S353" s="399"/>
      <c r="T353" s="399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385"/>
      <c r="F354" s="385"/>
      <c r="G354" s="385"/>
      <c r="H354" s="385"/>
      <c r="I354" s="385"/>
      <c r="J354" s="385"/>
      <c r="K354" s="385"/>
      <c r="L354" s="385"/>
      <c r="M354" s="385"/>
      <c r="N354" s="385"/>
      <c r="O354" s="385"/>
      <c r="P354" s="389"/>
      <c r="Q354" s="385"/>
      <c r="R354" s="265"/>
      <c r="S354" s="399"/>
      <c r="T354" s="399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385"/>
      <c r="F355" s="385"/>
      <c r="G355" s="385"/>
      <c r="H355" s="385"/>
      <c r="I355" s="385"/>
      <c r="J355" s="385"/>
      <c r="K355" s="385"/>
      <c r="L355" s="385"/>
      <c r="M355" s="385"/>
      <c r="N355" s="385"/>
      <c r="O355" s="385"/>
      <c r="P355" s="389"/>
      <c r="Q355" s="385"/>
      <c r="R355" s="265"/>
      <c r="S355" s="399"/>
      <c r="T355" s="399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385"/>
      <c r="F356" s="385"/>
      <c r="G356" s="385"/>
      <c r="H356" s="385"/>
      <c r="I356" s="385"/>
      <c r="J356" s="385"/>
      <c r="K356" s="385"/>
      <c r="L356" s="385"/>
      <c r="M356" s="385"/>
      <c r="N356" s="385"/>
      <c r="O356" s="385"/>
      <c r="P356" s="389"/>
      <c r="Q356" s="385"/>
      <c r="R356" s="265"/>
      <c r="S356" s="399"/>
      <c r="T356" s="399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385"/>
      <c r="F357" s="385"/>
      <c r="G357" s="385"/>
      <c r="H357" s="385"/>
      <c r="I357" s="385"/>
      <c r="J357" s="385"/>
      <c r="K357" s="385"/>
      <c r="L357" s="385"/>
      <c r="M357" s="385"/>
      <c r="N357" s="385"/>
      <c r="O357" s="385"/>
      <c r="P357" s="389"/>
      <c r="Q357" s="385"/>
      <c r="R357" s="265"/>
      <c r="S357" s="399"/>
      <c r="T357" s="399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385"/>
      <c r="F358" s="385"/>
      <c r="G358" s="385"/>
      <c r="H358" s="385"/>
      <c r="I358" s="385"/>
      <c r="J358" s="385"/>
      <c r="K358" s="385"/>
      <c r="L358" s="385"/>
      <c r="M358" s="385"/>
      <c r="N358" s="385"/>
      <c r="O358" s="385"/>
      <c r="P358" s="389"/>
      <c r="Q358" s="385"/>
      <c r="R358" s="265"/>
      <c r="S358" s="399"/>
      <c r="T358" s="399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385"/>
      <c r="F359" s="385"/>
      <c r="G359" s="385"/>
      <c r="H359" s="385"/>
      <c r="I359" s="385"/>
      <c r="J359" s="385"/>
      <c r="K359" s="385"/>
      <c r="L359" s="385"/>
      <c r="M359" s="385"/>
      <c r="N359" s="385"/>
      <c r="O359" s="385"/>
      <c r="P359" s="389"/>
      <c r="Q359" s="385"/>
      <c r="R359" s="265"/>
      <c r="S359" s="399"/>
      <c r="T359" s="399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385"/>
      <c r="F360" s="385"/>
      <c r="G360" s="385"/>
      <c r="H360" s="385"/>
      <c r="I360" s="385"/>
      <c r="J360" s="385"/>
      <c r="K360" s="385"/>
      <c r="L360" s="385"/>
      <c r="M360" s="385"/>
      <c r="N360" s="385"/>
      <c r="O360" s="385"/>
      <c r="P360" s="389"/>
      <c r="Q360" s="385"/>
      <c r="R360" s="265"/>
      <c r="S360" s="399"/>
      <c r="T360" s="399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385"/>
      <c r="F361" s="385"/>
      <c r="G361" s="385"/>
      <c r="H361" s="385"/>
      <c r="I361" s="385"/>
      <c r="J361" s="385"/>
      <c r="K361" s="385"/>
      <c r="L361" s="385"/>
      <c r="M361" s="385"/>
      <c r="N361" s="385"/>
      <c r="O361" s="385"/>
      <c r="P361" s="389"/>
      <c r="Q361" s="385"/>
      <c r="R361" s="265"/>
      <c r="S361" s="399"/>
      <c r="T361" s="399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385"/>
      <c r="F362" s="385"/>
      <c r="G362" s="385"/>
      <c r="H362" s="385"/>
      <c r="I362" s="385"/>
      <c r="J362" s="385"/>
      <c r="K362" s="385"/>
      <c r="L362" s="385"/>
      <c r="M362" s="385"/>
      <c r="N362" s="385"/>
      <c r="O362" s="385"/>
      <c r="P362" s="389"/>
      <c r="Q362" s="385"/>
      <c r="R362" s="265"/>
      <c r="S362" s="399"/>
      <c r="T362" s="399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385"/>
      <c r="F363" s="385"/>
      <c r="G363" s="385"/>
      <c r="H363" s="385"/>
      <c r="I363" s="385"/>
      <c r="J363" s="385"/>
      <c r="K363" s="385"/>
      <c r="L363" s="385"/>
      <c r="M363" s="385"/>
      <c r="N363" s="385"/>
      <c r="O363" s="385"/>
      <c r="P363" s="389"/>
      <c r="Q363" s="385"/>
      <c r="R363" s="265"/>
      <c r="S363" s="399"/>
      <c r="T363" s="399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385"/>
      <c r="F364" s="385"/>
      <c r="G364" s="385"/>
      <c r="H364" s="385"/>
      <c r="I364" s="385"/>
      <c r="J364" s="385"/>
      <c r="K364" s="385"/>
      <c r="L364" s="385"/>
      <c r="M364" s="385"/>
      <c r="N364" s="385"/>
      <c r="O364" s="385"/>
      <c r="P364" s="389"/>
      <c r="Q364" s="385"/>
      <c r="R364" s="265"/>
      <c r="S364" s="399"/>
      <c r="T364" s="399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385"/>
      <c r="F365" s="385"/>
      <c r="G365" s="385"/>
      <c r="H365" s="385"/>
      <c r="I365" s="385"/>
      <c r="J365" s="385"/>
      <c r="K365" s="385"/>
      <c r="L365" s="385"/>
      <c r="M365" s="385"/>
      <c r="N365" s="385"/>
      <c r="O365" s="385"/>
      <c r="P365" s="389"/>
      <c r="Q365" s="385"/>
      <c r="R365" s="265"/>
      <c r="S365" s="399"/>
      <c r="T365" s="399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385"/>
      <c r="F366" s="385"/>
      <c r="G366" s="385"/>
      <c r="H366" s="385"/>
      <c r="I366" s="385"/>
      <c r="J366" s="385"/>
      <c r="K366" s="385"/>
      <c r="L366" s="385"/>
      <c r="M366" s="385"/>
      <c r="N366" s="385"/>
      <c r="O366" s="385"/>
      <c r="P366" s="389"/>
      <c r="Q366" s="385"/>
      <c r="R366" s="265"/>
      <c r="S366" s="399"/>
      <c r="T366" s="399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385"/>
      <c r="F367" s="385"/>
      <c r="G367" s="385"/>
      <c r="H367" s="385"/>
      <c r="I367" s="385"/>
      <c r="J367" s="385"/>
      <c r="K367" s="385"/>
      <c r="L367" s="385"/>
      <c r="M367" s="385"/>
      <c r="N367" s="385"/>
      <c r="O367" s="385"/>
      <c r="P367" s="389"/>
      <c r="Q367" s="385"/>
      <c r="R367" s="265"/>
      <c r="S367" s="399"/>
      <c r="T367" s="399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385"/>
      <c r="F368" s="385"/>
      <c r="G368" s="385"/>
      <c r="H368" s="385"/>
      <c r="I368" s="385"/>
      <c r="J368" s="385"/>
      <c r="K368" s="385"/>
      <c r="L368" s="385"/>
      <c r="M368" s="385"/>
      <c r="N368" s="385"/>
      <c r="O368" s="385"/>
      <c r="P368" s="389"/>
      <c r="Q368" s="385"/>
      <c r="R368" s="265"/>
      <c r="S368" s="399"/>
      <c r="T368" s="399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385"/>
      <c r="F369" s="385"/>
      <c r="G369" s="385"/>
      <c r="H369" s="385"/>
      <c r="I369" s="385"/>
      <c r="J369" s="385"/>
      <c r="K369" s="385"/>
      <c r="L369" s="385"/>
      <c r="M369" s="385"/>
      <c r="N369" s="385"/>
      <c r="O369" s="385"/>
      <c r="P369" s="389"/>
      <c r="Q369" s="385"/>
      <c r="R369" s="265"/>
      <c r="S369" s="399"/>
      <c r="T369" s="399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385"/>
      <c r="F370" s="385"/>
      <c r="G370" s="385"/>
      <c r="H370" s="385"/>
      <c r="I370" s="385"/>
      <c r="J370" s="385"/>
      <c r="K370" s="385"/>
      <c r="L370" s="385"/>
      <c r="M370" s="385"/>
      <c r="N370" s="385"/>
      <c r="O370" s="385"/>
      <c r="P370" s="389"/>
      <c r="Q370" s="385"/>
      <c r="R370" s="265"/>
      <c r="S370" s="399"/>
      <c r="T370" s="399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385"/>
      <c r="F371" s="385"/>
      <c r="G371" s="385"/>
      <c r="H371" s="385"/>
      <c r="I371" s="385"/>
      <c r="J371" s="385"/>
      <c r="K371" s="385"/>
      <c r="L371" s="385"/>
      <c r="M371" s="385"/>
      <c r="N371" s="385"/>
      <c r="O371" s="385"/>
      <c r="P371" s="389"/>
      <c r="Q371" s="385"/>
      <c r="R371" s="265"/>
      <c r="S371" s="399"/>
      <c r="T371" s="399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385"/>
      <c r="F372" s="385"/>
      <c r="G372" s="385"/>
      <c r="H372" s="385"/>
      <c r="I372" s="385"/>
      <c r="J372" s="385"/>
      <c r="K372" s="385"/>
      <c r="L372" s="385"/>
      <c r="M372" s="385"/>
      <c r="N372" s="385"/>
      <c r="O372" s="385"/>
      <c r="P372" s="389"/>
      <c r="Q372" s="385"/>
      <c r="R372" s="265"/>
      <c r="S372" s="399"/>
      <c r="T372" s="399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385"/>
      <c r="F373" s="385"/>
      <c r="G373" s="385"/>
      <c r="H373" s="385"/>
      <c r="I373" s="385"/>
      <c r="J373" s="385"/>
      <c r="K373" s="385"/>
      <c r="L373" s="385"/>
      <c r="M373" s="385"/>
      <c r="N373" s="385"/>
      <c r="O373" s="385"/>
      <c r="P373" s="389"/>
      <c r="Q373" s="385"/>
      <c r="R373" s="265"/>
      <c r="S373" s="399"/>
      <c r="T373" s="399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385"/>
      <c r="F374" s="385"/>
      <c r="G374" s="385"/>
      <c r="H374" s="385"/>
      <c r="I374" s="385"/>
      <c r="J374" s="385"/>
      <c r="K374" s="385"/>
      <c r="L374" s="385"/>
      <c r="M374" s="385"/>
      <c r="N374" s="385"/>
      <c r="O374" s="385"/>
      <c r="P374" s="389"/>
      <c r="Q374" s="385"/>
      <c r="R374" s="265"/>
      <c r="S374" s="399"/>
      <c r="T374" s="399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385"/>
      <c r="F375" s="385"/>
      <c r="G375" s="385"/>
      <c r="H375" s="385"/>
      <c r="I375" s="385"/>
      <c r="J375" s="385"/>
      <c r="K375" s="385"/>
      <c r="L375" s="385"/>
      <c r="M375" s="385"/>
      <c r="N375" s="385"/>
      <c r="O375" s="385"/>
      <c r="P375" s="389"/>
      <c r="Q375" s="385"/>
      <c r="R375" s="265"/>
      <c r="S375" s="399"/>
      <c r="T375" s="399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385"/>
      <c r="F376" s="385"/>
      <c r="G376" s="385"/>
      <c r="H376" s="385"/>
      <c r="I376" s="385"/>
      <c r="J376" s="385"/>
      <c r="K376" s="385"/>
      <c r="L376" s="385"/>
      <c r="M376" s="385"/>
      <c r="N376" s="385"/>
      <c r="O376" s="385"/>
      <c r="P376" s="389"/>
      <c r="Q376" s="385"/>
      <c r="R376" s="265"/>
      <c r="S376" s="399"/>
      <c r="T376" s="399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385"/>
      <c r="F377" s="385"/>
      <c r="G377" s="385"/>
      <c r="H377" s="385"/>
      <c r="I377" s="385"/>
      <c r="J377" s="385"/>
      <c r="K377" s="385"/>
      <c r="L377" s="385"/>
      <c r="M377" s="385"/>
      <c r="N377" s="385"/>
      <c r="O377" s="385"/>
      <c r="P377" s="389"/>
      <c r="Q377" s="385"/>
      <c r="R377" s="265"/>
      <c r="S377" s="399"/>
      <c r="T377" s="399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385"/>
      <c r="F378" s="385"/>
      <c r="G378" s="385"/>
      <c r="H378" s="385"/>
      <c r="I378" s="385"/>
      <c r="J378" s="385"/>
      <c r="K378" s="385"/>
      <c r="L378" s="385"/>
      <c r="M378" s="385"/>
      <c r="N378" s="385"/>
      <c r="O378" s="385"/>
      <c r="P378" s="389"/>
      <c r="Q378" s="385"/>
      <c r="R378" s="265"/>
      <c r="S378" s="399"/>
      <c r="T378" s="399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385"/>
      <c r="F379" s="385"/>
      <c r="G379" s="385"/>
      <c r="H379" s="385"/>
      <c r="I379" s="385"/>
      <c r="J379" s="385"/>
      <c r="K379" s="385"/>
      <c r="L379" s="385"/>
      <c r="M379" s="385"/>
      <c r="N379" s="385"/>
      <c r="O379" s="385"/>
      <c r="P379" s="389"/>
      <c r="Q379" s="385"/>
      <c r="R379" s="265"/>
      <c r="S379" s="399"/>
      <c r="T379" s="399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385"/>
      <c r="F380" s="385"/>
      <c r="G380" s="385"/>
      <c r="H380" s="385"/>
      <c r="I380" s="385"/>
      <c r="J380" s="385"/>
      <c r="K380" s="385"/>
      <c r="L380" s="385"/>
      <c r="M380" s="385"/>
      <c r="N380" s="385"/>
      <c r="O380" s="385"/>
      <c r="P380" s="389"/>
      <c r="Q380" s="385"/>
      <c r="R380" s="265"/>
      <c r="S380" s="399"/>
      <c r="T380" s="399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385"/>
      <c r="F381" s="385"/>
      <c r="G381" s="385"/>
      <c r="H381" s="385"/>
      <c r="I381" s="385"/>
      <c r="J381" s="385"/>
      <c r="K381" s="385"/>
      <c r="L381" s="385"/>
      <c r="M381" s="385"/>
      <c r="N381" s="385"/>
      <c r="O381" s="385"/>
      <c r="P381" s="389"/>
      <c r="Q381" s="385"/>
      <c r="R381" s="265"/>
      <c r="S381" s="399"/>
      <c r="T381" s="399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385"/>
      <c r="F382" s="385"/>
      <c r="G382" s="385"/>
      <c r="H382" s="385"/>
      <c r="I382" s="385"/>
      <c r="J382" s="385"/>
      <c r="K382" s="385"/>
      <c r="L382" s="385"/>
      <c r="M382" s="385"/>
      <c r="N382" s="385"/>
      <c r="O382" s="385"/>
      <c r="P382" s="389"/>
      <c r="Q382" s="385"/>
      <c r="R382" s="265"/>
      <c r="S382" s="399"/>
      <c r="T382" s="399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385"/>
      <c r="F383" s="385"/>
      <c r="G383" s="385"/>
      <c r="H383" s="385"/>
      <c r="I383" s="385"/>
      <c r="J383" s="385"/>
      <c r="K383" s="385"/>
      <c r="L383" s="385"/>
      <c r="M383" s="385"/>
      <c r="N383" s="385"/>
      <c r="O383" s="385"/>
      <c r="P383" s="389"/>
      <c r="Q383" s="385"/>
      <c r="R383" s="265"/>
      <c r="S383" s="399"/>
      <c r="T383" s="399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385"/>
      <c r="F384" s="385"/>
      <c r="G384" s="385"/>
      <c r="H384" s="385"/>
      <c r="I384" s="385"/>
      <c r="J384" s="385"/>
      <c r="K384" s="385"/>
      <c r="L384" s="385"/>
      <c r="M384" s="385"/>
      <c r="N384" s="385"/>
      <c r="O384" s="385"/>
      <c r="P384" s="389"/>
      <c r="Q384" s="385"/>
      <c r="R384" s="265"/>
      <c r="S384" s="399"/>
      <c r="T384" s="399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385"/>
      <c r="F385" s="385"/>
      <c r="G385" s="385"/>
      <c r="H385" s="385"/>
      <c r="I385" s="385"/>
      <c r="J385" s="385"/>
      <c r="K385" s="385"/>
      <c r="L385" s="385"/>
      <c r="M385" s="385"/>
      <c r="N385" s="385"/>
      <c r="O385" s="385"/>
      <c r="P385" s="389"/>
      <c r="Q385" s="385"/>
      <c r="R385" s="265"/>
      <c r="S385" s="399"/>
      <c r="T385" s="399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385"/>
      <c r="F386" s="385"/>
      <c r="G386" s="385"/>
      <c r="H386" s="385"/>
      <c r="I386" s="385"/>
      <c r="J386" s="385"/>
      <c r="K386" s="385"/>
      <c r="L386" s="385"/>
      <c r="M386" s="385"/>
      <c r="N386" s="385"/>
      <c r="O386" s="385"/>
      <c r="P386" s="389"/>
      <c r="Q386" s="385"/>
      <c r="R386" s="265"/>
      <c r="S386" s="399"/>
      <c r="T386" s="399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385"/>
      <c r="F387" s="385"/>
      <c r="G387" s="385"/>
      <c r="H387" s="385"/>
      <c r="I387" s="385"/>
      <c r="J387" s="385"/>
      <c r="K387" s="385"/>
      <c r="L387" s="385"/>
      <c r="M387" s="385"/>
      <c r="N387" s="385"/>
      <c r="O387" s="385"/>
      <c r="P387" s="389"/>
      <c r="Q387" s="385"/>
      <c r="R387" s="265"/>
      <c r="S387" s="399"/>
      <c r="T387" s="399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385"/>
      <c r="F388" s="385"/>
      <c r="G388" s="385"/>
      <c r="H388" s="385"/>
      <c r="I388" s="385"/>
      <c r="J388" s="385"/>
      <c r="K388" s="385"/>
      <c r="L388" s="385"/>
      <c r="M388" s="385"/>
      <c r="N388" s="385"/>
      <c r="O388" s="385"/>
      <c r="P388" s="389"/>
      <c r="Q388" s="385"/>
      <c r="R388" s="265"/>
      <c r="S388" s="399"/>
      <c r="T388" s="399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385"/>
      <c r="F389" s="385"/>
      <c r="G389" s="385"/>
      <c r="H389" s="385"/>
      <c r="I389" s="385"/>
      <c r="J389" s="385"/>
      <c r="K389" s="385"/>
      <c r="L389" s="385"/>
      <c r="M389" s="385"/>
      <c r="N389" s="385"/>
      <c r="O389" s="385"/>
      <c r="P389" s="389"/>
      <c r="Q389" s="385"/>
      <c r="R389" s="265"/>
      <c r="S389" s="399"/>
      <c r="T389" s="399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385"/>
      <c r="F390" s="385"/>
      <c r="G390" s="385"/>
      <c r="H390" s="385"/>
      <c r="I390" s="385"/>
      <c r="J390" s="385"/>
      <c r="K390" s="385"/>
      <c r="L390" s="385"/>
      <c r="M390" s="385"/>
      <c r="N390" s="385"/>
      <c r="O390" s="385"/>
      <c r="P390" s="389"/>
      <c r="Q390" s="385"/>
      <c r="R390" s="265"/>
      <c r="S390" s="399"/>
      <c r="T390" s="399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385"/>
      <c r="F391" s="385"/>
      <c r="G391" s="385"/>
      <c r="H391" s="385"/>
      <c r="I391" s="385"/>
      <c r="J391" s="385"/>
      <c r="K391" s="385"/>
      <c r="L391" s="385"/>
      <c r="M391" s="385"/>
      <c r="N391" s="385"/>
      <c r="O391" s="385"/>
      <c r="P391" s="389"/>
      <c r="Q391" s="385"/>
      <c r="R391" s="265"/>
      <c r="S391" s="399"/>
      <c r="T391" s="399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385"/>
      <c r="F392" s="385"/>
      <c r="G392" s="385"/>
      <c r="H392" s="385"/>
      <c r="I392" s="385"/>
      <c r="J392" s="385"/>
      <c r="K392" s="385"/>
      <c r="L392" s="385"/>
      <c r="M392" s="385"/>
      <c r="N392" s="385"/>
      <c r="O392" s="385"/>
      <c r="P392" s="389"/>
      <c r="Q392" s="385"/>
      <c r="R392" s="265"/>
      <c r="S392" s="399"/>
      <c r="T392" s="399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385"/>
      <c r="F393" s="385"/>
      <c r="G393" s="385"/>
      <c r="H393" s="385"/>
      <c r="I393" s="385"/>
      <c r="J393" s="385"/>
      <c r="K393" s="385"/>
      <c r="L393" s="385"/>
      <c r="M393" s="385"/>
      <c r="N393" s="385"/>
      <c r="O393" s="385"/>
      <c r="P393" s="389"/>
      <c r="Q393" s="385"/>
      <c r="R393" s="265"/>
      <c r="S393" s="399"/>
      <c r="T393" s="399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385"/>
      <c r="F394" s="385"/>
      <c r="G394" s="385"/>
      <c r="H394" s="385"/>
      <c r="I394" s="385"/>
      <c r="J394" s="385"/>
      <c r="K394" s="385"/>
      <c r="L394" s="385"/>
      <c r="M394" s="385"/>
      <c r="N394" s="385"/>
      <c r="O394" s="385"/>
      <c r="P394" s="389"/>
      <c r="Q394" s="385"/>
      <c r="R394" s="265"/>
      <c r="S394" s="399"/>
      <c r="T394" s="399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385"/>
      <c r="F395" s="385"/>
      <c r="G395" s="385"/>
      <c r="H395" s="385"/>
      <c r="I395" s="385"/>
      <c r="J395" s="385"/>
      <c r="K395" s="385"/>
      <c r="L395" s="385"/>
      <c r="M395" s="385"/>
      <c r="N395" s="385"/>
      <c r="O395" s="385"/>
      <c r="P395" s="389"/>
      <c r="Q395" s="385"/>
      <c r="R395" s="265"/>
      <c r="S395" s="399"/>
      <c r="T395" s="399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385"/>
      <c r="F396" s="385"/>
      <c r="G396" s="385"/>
      <c r="H396" s="385"/>
      <c r="I396" s="385"/>
      <c r="J396" s="385"/>
      <c r="K396" s="385"/>
      <c r="L396" s="385"/>
      <c r="M396" s="385"/>
      <c r="N396" s="385"/>
      <c r="O396" s="385"/>
      <c r="P396" s="389"/>
      <c r="Q396" s="385"/>
      <c r="R396" s="265"/>
      <c r="S396" s="399"/>
      <c r="T396" s="399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385"/>
      <c r="F397" s="385"/>
      <c r="G397" s="385"/>
      <c r="H397" s="385"/>
      <c r="I397" s="385"/>
      <c r="J397" s="385"/>
      <c r="K397" s="385"/>
      <c r="L397" s="385"/>
      <c r="M397" s="385"/>
      <c r="N397" s="385"/>
      <c r="O397" s="385"/>
      <c r="P397" s="389"/>
      <c r="Q397" s="385"/>
      <c r="R397" s="265"/>
      <c r="S397" s="399"/>
      <c r="T397" s="399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385"/>
      <c r="F398" s="385"/>
      <c r="G398" s="385"/>
      <c r="H398" s="385"/>
      <c r="I398" s="385"/>
      <c r="J398" s="385"/>
      <c r="K398" s="385"/>
      <c r="L398" s="385"/>
      <c r="M398" s="385"/>
      <c r="N398" s="385"/>
      <c r="O398" s="385"/>
      <c r="P398" s="389"/>
      <c r="Q398" s="385"/>
      <c r="R398" s="265"/>
      <c r="S398" s="399"/>
      <c r="T398" s="399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385"/>
      <c r="F399" s="385"/>
      <c r="G399" s="385"/>
      <c r="H399" s="385"/>
      <c r="I399" s="385"/>
      <c r="J399" s="385"/>
      <c r="K399" s="385"/>
      <c r="L399" s="385"/>
      <c r="M399" s="385"/>
      <c r="N399" s="385"/>
      <c r="O399" s="385"/>
      <c r="P399" s="389"/>
      <c r="Q399" s="385"/>
      <c r="R399" s="265"/>
      <c r="S399" s="399"/>
      <c r="T399" s="399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385"/>
      <c r="F400" s="385"/>
      <c r="G400" s="385"/>
      <c r="H400" s="385"/>
      <c r="I400" s="385"/>
      <c r="J400" s="385"/>
      <c r="K400" s="385"/>
      <c r="L400" s="385"/>
      <c r="M400" s="385"/>
      <c r="N400" s="385"/>
      <c r="O400" s="385"/>
      <c r="P400" s="389"/>
      <c r="Q400" s="385"/>
      <c r="R400" s="265"/>
      <c r="S400" s="399"/>
      <c r="T400" s="399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385"/>
      <c r="F401" s="385"/>
      <c r="G401" s="385"/>
      <c r="H401" s="385"/>
      <c r="I401" s="385"/>
      <c r="J401" s="385"/>
      <c r="K401" s="385"/>
      <c r="L401" s="385"/>
      <c r="M401" s="385"/>
      <c r="N401" s="385"/>
      <c r="O401" s="385"/>
      <c r="P401" s="389"/>
      <c r="Q401" s="385"/>
      <c r="R401" s="265"/>
      <c r="S401" s="399"/>
      <c r="T401" s="399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385"/>
      <c r="F402" s="385"/>
      <c r="G402" s="385"/>
      <c r="H402" s="385"/>
      <c r="I402" s="385"/>
      <c r="J402" s="385"/>
      <c r="K402" s="385"/>
      <c r="L402" s="385"/>
      <c r="M402" s="385"/>
      <c r="N402" s="385"/>
      <c r="O402" s="385"/>
      <c r="P402" s="389"/>
      <c r="Q402" s="385"/>
      <c r="R402" s="265"/>
      <c r="S402" s="399"/>
      <c r="T402" s="399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385"/>
      <c r="F403" s="385"/>
      <c r="G403" s="385"/>
      <c r="H403" s="385"/>
      <c r="I403" s="385"/>
      <c r="J403" s="385"/>
      <c r="K403" s="385"/>
      <c r="L403" s="385"/>
      <c r="M403" s="385"/>
      <c r="N403" s="385"/>
      <c r="O403" s="385"/>
      <c r="P403" s="389"/>
      <c r="Q403" s="385"/>
      <c r="R403" s="265"/>
      <c r="S403" s="399"/>
      <c r="T403" s="399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385"/>
      <c r="F404" s="385"/>
      <c r="G404" s="385"/>
      <c r="H404" s="385"/>
      <c r="I404" s="385"/>
      <c r="J404" s="385"/>
      <c r="K404" s="385"/>
      <c r="L404" s="385"/>
      <c r="M404" s="385"/>
      <c r="N404" s="385"/>
      <c r="O404" s="385"/>
      <c r="P404" s="389"/>
      <c r="Q404" s="385"/>
      <c r="R404" s="265"/>
      <c r="S404" s="399"/>
      <c r="T404" s="399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385"/>
      <c r="F405" s="385"/>
      <c r="G405" s="385"/>
      <c r="H405" s="385"/>
      <c r="I405" s="385"/>
      <c r="J405" s="385"/>
      <c r="K405" s="385"/>
      <c r="L405" s="385"/>
      <c r="M405" s="385"/>
      <c r="N405" s="385"/>
      <c r="O405" s="385"/>
      <c r="P405" s="389"/>
      <c r="Q405" s="385"/>
      <c r="R405" s="265"/>
      <c r="S405" s="399"/>
      <c r="T405" s="399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385"/>
      <c r="F406" s="385"/>
      <c r="G406" s="385"/>
      <c r="H406" s="385"/>
      <c r="I406" s="385"/>
      <c r="J406" s="385"/>
      <c r="K406" s="385"/>
      <c r="L406" s="385"/>
      <c r="M406" s="385"/>
      <c r="N406" s="385"/>
      <c r="O406" s="385"/>
      <c r="P406" s="389"/>
      <c r="Q406" s="385"/>
      <c r="R406" s="265"/>
      <c r="S406" s="399"/>
      <c r="T406" s="399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385"/>
      <c r="F407" s="385"/>
      <c r="G407" s="385"/>
      <c r="H407" s="385"/>
      <c r="I407" s="385"/>
      <c r="J407" s="385"/>
      <c r="K407" s="385"/>
      <c r="L407" s="385"/>
      <c r="M407" s="385"/>
      <c r="N407" s="385"/>
      <c r="O407" s="385"/>
      <c r="P407" s="389"/>
      <c r="Q407" s="385"/>
      <c r="R407" s="265"/>
      <c r="S407" s="399"/>
      <c r="T407" s="399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385"/>
      <c r="F408" s="385"/>
      <c r="G408" s="385"/>
      <c r="H408" s="385"/>
      <c r="I408" s="385"/>
      <c r="J408" s="385"/>
      <c r="K408" s="385"/>
      <c r="L408" s="385"/>
      <c r="M408" s="385"/>
      <c r="N408" s="385"/>
      <c r="O408" s="385"/>
      <c r="P408" s="389"/>
      <c r="Q408" s="385"/>
      <c r="R408" s="265"/>
      <c r="S408" s="399"/>
      <c r="T408" s="399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385"/>
      <c r="F409" s="385"/>
      <c r="G409" s="385"/>
      <c r="H409" s="385"/>
      <c r="I409" s="385"/>
      <c r="J409" s="385"/>
      <c r="K409" s="385"/>
      <c r="L409" s="385"/>
      <c r="M409" s="385"/>
      <c r="N409" s="385"/>
      <c r="O409" s="385"/>
      <c r="P409" s="389"/>
      <c r="Q409" s="385"/>
      <c r="R409" s="265"/>
      <c r="S409" s="399"/>
      <c r="T409" s="399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385"/>
      <c r="F410" s="385"/>
      <c r="G410" s="385"/>
      <c r="H410" s="385"/>
      <c r="I410" s="385"/>
      <c r="J410" s="385"/>
      <c r="K410" s="385"/>
      <c r="L410" s="385"/>
      <c r="M410" s="385"/>
      <c r="N410" s="385"/>
      <c r="O410" s="385"/>
      <c r="P410" s="389"/>
      <c r="Q410" s="385"/>
      <c r="R410" s="265"/>
      <c r="S410" s="399"/>
      <c r="T410" s="399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385"/>
      <c r="F411" s="385"/>
      <c r="G411" s="385"/>
      <c r="H411" s="385"/>
      <c r="I411" s="385"/>
      <c r="J411" s="385"/>
      <c r="K411" s="385"/>
      <c r="L411" s="385"/>
      <c r="M411" s="385"/>
      <c r="N411" s="385"/>
      <c r="O411" s="385"/>
      <c r="P411" s="389"/>
      <c r="Q411" s="385"/>
      <c r="R411" s="265"/>
      <c r="S411" s="399"/>
      <c r="T411" s="399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385"/>
      <c r="F412" s="385"/>
      <c r="G412" s="385"/>
      <c r="H412" s="385"/>
      <c r="I412" s="385"/>
      <c r="J412" s="385"/>
      <c r="K412" s="385"/>
      <c r="L412" s="385"/>
      <c r="M412" s="385"/>
      <c r="N412" s="385"/>
      <c r="O412" s="385"/>
      <c r="P412" s="389"/>
      <c r="Q412" s="385"/>
      <c r="R412" s="265"/>
      <c r="S412" s="399"/>
      <c r="T412" s="399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385"/>
      <c r="F413" s="385"/>
      <c r="G413" s="385"/>
      <c r="H413" s="385"/>
      <c r="I413" s="385"/>
      <c r="J413" s="385"/>
      <c r="K413" s="385"/>
      <c r="L413" s="385"/>
      <c r="M413" s="385"/>
      <c r="N413" s="385"/>
      <c r="O413" s="385"/>
      <c r="P413" s="389"/>
      <c r="Q413" s="385"/>
      <c r="R413" s="265"/>
      <c r="S413" s="399"/>
      <c r="T413" s="399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385"/>
      <c r="F414" s="385"/>
      <c r="G414" s="385"/>
      <c r="H414" s="385"/>
      <c r="I414" s="385"/>
      <c r="J414" s="385"/>
      <c r="K414" s="385"/>
      <c r="L414" s="385"/>
      <c r="M414" s="385"/>
      <c r="N414" s="385"/>
      <c r="O414" s="385"/>
      <c r="P414" s="389"/>
      <c r="Q414" s="385"/>
      <c r="R414" s="265"/>
      <c r="S414" s="399"/>
      <c r="T414" s="399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385"/>
      <c r="F415" s="385"/>
      <c r="G415" s="385"/>
      <c r="H415" s="385"/>
      <c r="I415" s="385"/>
      <c r="J415" s="385"/>
      <c r="K415" s="385"/>
      <c r="L415" s="385"/>
      <c r="M415" s="385"/>
      <c r="N415" s="385"/>
      <c r="O415" s="385"/>
      <c r="P415" s="389"/>
      <c r="Q415" s="385"/>
      <c r="R415" s="265"/>
      <c r="S415" s="399"/>
      <c r="T415" s="399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385"/>
      <c r="F416" s="385"/>
      <c r="G416" s="385"/>
      <c r="H416" s="385"/>
      <c r="I416" s="385"/>
      <c r="J416" s="385"/>
      <c r="K416" s="385"/>
      <c r="L416" s="385"/>
      <c r="M416" s="385"/>
      <c r="N416" s="385"/>
      <c r="O416" s="385"/>
      <c r="P416" s="389"/>
      <c r="Q416" s="385"/>
      <c r="R416" s="265"/>
      <c r="S416" s="399"/>
      <c r="T416" s="399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385"/>
      <c r="F417" s="385"/>
      <c r="G417" s="385"/>
      <c r="H417" s="385"/>
      <c r="I417" s="385"/>
      <c r="J417" s="385"/>
      <c r="K417" s="385"/>
      <c r="L417" s="385"/>
      <c r="M417" s="385"/>
      <c r="N417" s="385"/>
      <c r="O417" s="385"/>
      <c r="P417" s="389"/>
      <c r="Q417" s="385"/>
      <c r="R417" s="265"/>
      <c r="S417" s="399"/>
      <c r="T417" s="399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385"/>
      <c r="F418" s="385"/>
      <c r="G418" s="385"/>
      <c r="H418" s="385"/>
      <c r="I418" s="385"/>
      <c r="J418" s="385"/>
      <c r="K418" s="385"/>
      <c r="L418" s="385"/>
      <c r="M418" s="385"/>
      <c r="N418" s="385"/>
      <c r="O418" s="385"/>
      <c r="P418" s="389"/>
      <c r="Q418" s="385"/>
      <c r="R418" s="265"/>
      <c r="S418" s="399"/>
      <c r="T418" s="399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385"/>
      <c r="F419" s="385"/>
      <c r="G419" s="385"/>
      <c r="H419" s="385"/>
      <c r="I419" s="385"/>
      <c r="J419" s="385"/>
      <c r="K419" s="385"/>
      <c r="L419" s="385"/>
      <c r="M419" s="385"/>
      <c r="N419" s="385"/>
      <c r="O419" s="385"/>
      <c r="P419" s="389"/>
      <c r="Q419" s="385"/>
      <c r="R419" s="265"/>
      <c r="S419" s="399"/>
      <c r="T419" s="399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385"/>
      <c r="F420" s="385"/>
      <c r="G420" s="385"/>
      <c r="H420" s="385"/>
      <c r="I420" s="385"/>
      <c r="J420" s="385"/>
      <c r="K420" s="385"/>
      <c r="L420" s="385"/>
      <c r="M420" s="385"/>
      <c r="N420" s="385"/>
      <c r="O420" s="385"/>
      <c r="P420" s="389"/>
      <c r="Q420" s="385"/>
      <c r="R420" s="265"/>
      <c r="S420" s="399"/>
      <c r="T420" s="399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385"/>
      <c r="F421" s="385"/>
      <c r="G421" s="385"/>
      <c r="H421" s="385"/>
      <c r="I421" s="385"/>
      <c r="J421" s="385"/>
      <c r="K421" s="385"/>
      <c r="L421" s="385"/>
      <c r="M421" s="385"/>
      <c r="N421" s="385"/>
      <c r="O421" s="385"/>
      <c r="P421" s="389"/>
      <c r="Q421" s="385"/>
      <c r="R421" s="265"/>
      <c r="S421" s="399"/>
      <c r="T421" s="399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385"/>
      <c r="F422" s="385"/>
      <c r="G422" s="385"/>
      <c r="H422" s="385"/>
      <c r="I422" s="385"/>
      <c r="J422" s="385"/>
      <c r="K422" s="385"/>
      <c r="L422" s="385"/>
      <c r="M422" s="385"/>
      <c r="N422" s="385"/>
      <c r="O422" s="385"/>
      <c r="P422" s="389"/>
      <c r="Q422" s="385"/>
      <c r="R422" s="265"/>
      <c r="S422" s="399"/>
      <c r="T422" s="399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385"/>
      <c r="F423" s="385"/>
      <c r="G423" s="385"/>
      <c r="H423" s="385"/>
      <c r="I423" s="385"/>
      <c r="J423" s="385"/>
      <c r="K423" s="385"/>
      <c r="L423" s="385"/>
      <c r="M423" s="385"/>
      <c r="N423" s="385"/>
      <c r="O423" s="385"/>
      <c r="P423" s="389"/>
      <c r="Q423" s="385"/>
      <c r="R423" s="265"/>
      <c r="S423" s="399"/>
      <c r="T423" s="399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385"/>
      <c r="F424" s="385"/>
      <c r="G424" s="385"/>
      <c r="H424" s="385"/>
      <c r="I424" s="385"/>
      <c r="J424" s="385"/>
      <c r="K424" s="385"/>
      <c r="L424" s="385"/>
      <c r="M424" s="385"/>
      <c r="N424" s="385"/>
      <c r="O424" s="385"/>
      <c r="P424" s="389"/>
      <c r="Q424" s="385"/>
      <c r="R424" s="265"/>
      <c r="S424" s="399"/>
      <c r="T424" s="399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385"/>
      <c r="F425" s="385"/>
      <c r="G425" s="385"/>
      <c r="H425" s="385"/>
      <c r="I425" s="385"/>
      <c r="J425" s="385"/>
      <c r="K425" s="385"/>
      <c r="L425" s="385"/>
      <c r="M425" s="385"/>
      <c r="N425" s="385"/>
      <c r="O425" s="385"/>
      <c r="P425" s="389"/>
      <c r="Q425" s="385"/>
      <c r="R425" s="265"/>
      <c r="S425" s="399"/>
      <c r="T425" s="399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385"/>
      <c r="F426" s="385"/>
      <c r="G426" s="385"/>
      <c r="H426" s="385"/>
      <c r="I426" s="385"/>
      <c r="J426" s="385"/>
      <c r="K426" s="385"/>
      <c r="L426" s="385"/>
      <c r="M426" s="385"/>
      <c r="N426" s="385"/>
      <c r="O426" s="385"/>
      <c r="P426" s="389"/>
      <c r="Q426" s="385"/>
      <c r="R426" s="265"/>
      <c r="S426" s="399"/>
      <c r="T426" s="399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385"/>
      <c r="F427" s="385"/>
      <c r="G427" s="385"/>
      <c r="H427" s="385"/>
      <c r="I427" s="385"/>
      <c r="J427" s="385"/>
      <c r="K427" s="385"/>
      <c r="L427" s="385"/>
      <c r="M427" s="385"/>
      <c r="N427" s="385"/>
      <c r="O427" s="385"/>
      <c r="P427" s="389"/>
      <c r="Q427" s="385"/>
      <c r="R427" s="265"/>
      <c r="S427" s="399"/>
      <c r="T427" s="399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385"/>
      <c r="F428" s="385"/>
      <c r="G428" s="385"/>
      <c r="H428" s="385"/>
      <c r="I428" s="385"/>
      <c r="J428" s="385"/>
      <c r="K428" s="385"/>
      <c r="L428" s="385"/>
      <c r="M428" s="385"/>
      <c r="N428" s="385"/>
      <c r="O428" s="385"/>
      <c r="P428" s="389"/>
      <c r="Q428" s="385"/>
      <c r="R428" s="265"/>
      <c r="S428" s="399"/>
      <c r="T428" s="399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385"/>
      <c r="F429" s="385"/>
      <c r="G429" s="385"/>
      <c r="H429" s="385"/>
      <c r="I429" s="385"/>
      <c r="J429" s="385"/>
      <c r="K429" s="385"/>
      <c r="L429" s="385"/>
      <c r="M429" s="385"/>
      <c r="N429" s="385"/>
      <c r="O429" s="385"/>
      <c r="P429" s="389"/>
      <c r="Q429" s="385"/>
      <c r="R429" s="265"/>
      <c r="S429" s="399"/>
      <c r="T429" s="399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385"/>
      <c r="F430" s="385"/>
      <c r="G430" s="385"/>
      <c r="H430" s="385"/>
      <c r="I430" s="385"/>
      <c r="J430" s="385"/>
      <c r="K430" s="385"/>
      <c r="L430" s="385"/>
      <c r="M430" s="385"/>
      <c r="N430" s="385"/>
      <c r="O430" s="385"/>
      <c r="P430" s="389"/>
      <c r="Q430" s="385"/>
      <c r="R430" s="265"/>
      <c r="S430" s="399"/>
      <c r="T430" s="399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385"/>
      <c r="F431" s="385"/>
      <c r="G431" s="385"/>
      <c r="H431" s="385"/>
      <c r="I431" s="385"/>
      <c r="J431" s="385"/>
      <c r="K431" s="385"/>
      <c r="L431" s="385"/>
      <c r="M431" s="385"/>
      <c r="N431" s="385"/>
      <c r="O431" s="385"/>
      <c r="P431" s="389"/>
      <c r="Q431" s="385"/>
      <c r="R431" s="265"/>
      <c r="S431" s="399"/>
      <c r="T431" s="399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385"/>
      <c r="F432" s="385"/>
      <c r="G432" s="385"/>
      <c r="H432" s="385"/>
      <c r="I432" s="385"/>
      <c r="J432" s="385"/>
      <c r="K432" s="385"/>
      <c r="L432" s="385"/>
      <c r="M432" s="385"/>
      <c r="N432" s="385"/>
      <c r="O432" s="385"/>
      <c r="P432" s="389"/>
      <c r="Q432" s="385"/>
      <c r="R432" s="265"/>
      <c r="S432" s="399"/>
      <c r="T432" s="399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385"/>
      <c r="F433" s="385"/>
      <c r="G433" s="385"/>
      <c r="H433" s="385"/>
      <c r="I433" s="385"/>
      <c r="J433" s="385"/>
      <c r="K433" s="385"/>
      <c r="L433" s="385"/>
      <c r="M433" s="385"/>
      <c r="N433" s="385"/>
      <c r="O433" s="385"/>
      <c r="P433" s="389"/>
      <c r="Q433" s="385"/>
      <c r="R433" s="265"/>
      <c r="S433" s="399"/>
      <c r="T433" s="399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385"/>
      <c r="F434" s="385"/>
      <c r="G434" s="385"/>
      <c r="H434" s="385"/>
      <c r="I434" s="385"/>
      <c r="J434" s="385"/>
      <c r="K434" s="385"/>
      <c r="L434" s="385"/>
      <c r="M434" s="385"/>
      <c r="N434" s="385"/>
      <c r="O434" s="385"/>
      <c r="P434" s="389"/>
      <c r="Q434" s="385"/>
      <c r="R434" s="265"/>
      <c r="S434" s="399"/>
      <c r="T434" s="399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385"/>
      <c r="F435" s="385"/>
      <c r="G435" s="385"/>
      <c r="H435" s="385"/>
      <c r="I435" s="385"/>
      <c r="J435" s="385"/>
      <c r="K435" s="385"/>
      <c r="L435" s="385"/>
      <c r="M435" s="385"/>
      <c r="N435" s="385"/>
      <c r="O435" s="385"/>
      <c r="P435" s="389"/>
      <c r="Q435" s="385"/>
      <c r="R435" s="265"/>
      <c r="S435" s="399"/>
      <c r="T435" s="399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385"/>
      <c r="F436" s="385"/>
      <c r="G436" s="385"/>
      <c r="H436" s="385"/>
      <c r="I436" s="385"/>
      <c r="J436" s="385"/>
      <c r="K436" s="385"/>
      <c r="L436" s="385"/>
      <c r="M436" s="385"/>
      <c r="N436" s="385"/>
      <c r="O436" s="385"/>
      <c r="P436" s="389"/>
      <c r="Q436" s="385"/>
      <c r="R436" s="265"/>
      <c r="S436" s="399"/>
      <c r="T436" s="399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385"/>
      <c r="F437" s="385"/>
      <c r="G437" s="385"/>
      <c r="H437" s="385"/>
      <c r="I437" s="385"/>
      <c r="J437" s="385"/>
      <c r="K437" s="385"/>
      <c r="L437" s="385"/>
      <c r="M437" s="385"/>
      <c r="N437" s="385"/>
      <c r="O437" s="385"/>
      <c r="P437" s="389"/>
      <c r="Q437" s="385"/>
      <c r="R437" s="265"/>
      <c r="S437" s="399"/>
      <c r="T437" s="399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385"/>
      <c r="F438" s="385"/>
      <c r="G438" s="385"/>
      <c r="H438" s="385"/>
      <c r="I438" s="385"/>
      <c r="J438" s="385"/>
      <c r="K438" s="385"/>
      <c r="L438" s="385"/>
      <c r="M438" s="385"/>
      <c r="N438" s="385"/>
      <c r="O438" s="385"/>
      <c r="P438" s="389"/>
      <c r="Q438" s="385"/>
      <c r="R438" s="265"/>
      <c r="S438" s="399"/>
      <c r="T438" s="399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385"/>
      <c r="F439" s="385"/>
      <c r="G439" s="385"/>
      <c r="H439" s="385"/>
      <c r="I439" s="385"/>
      <c r="J439" s="385"/>
      <c r="K439" s="385"/>
      <c r="L439" s="385"/>
      <c r="M439" s="385"/>
      <c r="N439" s="385"/>
      <c r="O439" s="385"/>
      <c r="P439" s="389"/>
      <c r="Q439" s="385"/>
      <c r="R439" s="265"/>
      <c r="S439" s="399"/>
      <c r="T439" s="399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385"/>
      <c r="F440" s="385"/>
      <c r="G440" s="385"/>
      <c r="H440" s="385"/>
      <c r="I440" s="385"/>
      <c r="J440" s="385"/>
      <c r="K440" s="385"/>
      <c r="L440" s="385"/>
      <c r="M440" s="385"/>
      <c r="N440" s="385"/>
      <c r="O440" s="385"/>
      <c r="P440" s="389"/>
      <c r="Q440" s="385"/>
      <c r="R440" s="265"/>
      <c r="S440" s="399"/>
      <c r="T440" s="399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385"/>
      <c r="F441" s="385"/>
      <c r="G441" s="385"/>
      <c r="H441" s="385"/>
      <c r="I441" s="385"/>
      <c r="J441" s="385"/>
      <c r="K441" s="385"/>
      <c r="L441" s="385"/>
      <c r="M441" s="385"/>
      <c r="N441" s="385"/>
      <c r="O441" s="385"/>
      <c r="P441" s="389"/>
      <c r="Q441" s="385"/>
      <c r="R441" s="265"/>
      <c r="S441" s="399"/>
      <c r="T441" s="399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385"/>
      <c r="F442" s="385"/>
      <c r="G442" s="385"/>
      <c r="H442" s="385"/>
      <c r="I442" s="385"/>
      <c r="J442" s="385"/>
      <c r="K442" s="385"/>
      <c r="L442" s="385"/>
      <c r="M442" s="385"/>
      <c r="N442" s="385"/>
      <c r="O442" s="385"/>
      <c r="P442" s="389"/>
      <c r="Q442" s="385"/>
      <c r="R442" s="265"/>
      <c r="S442" s="399"/>
      <c r="T442" s="399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385"/>
      <c r="F443" s="385"/>
      <c r="G443" s="385"/>
      <c r="H443" s="385"/>
      <c r="I443" s="385"/>
      <c r="J443" s="385"/>
      <c r="K443" s="385"/>
      <c r="L443" s="385"/>
      <c r="M443" s="385"/>
      <c r="N443" s="385"/>
      <c r="O443" s="385"/>
      <c r="P443" s="389"/>
      <c r="Q443" s="385"/>
      <c r="R443" s="265"/>
      <c r="S443" s="399"/>
      <c r="T443" s="399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385"/>
      <c r="F444" s="385"/>
      <c r="G444" s="385"/>
      <c r="H444" s="385"/>
      <c r="I444" s="385"/>
      <c r="J444" s="385"/>
      <c r="K444" s="385"/>
      <c r="L444" s="385"/>
      <c r="M444" s="385"/>
      <c r="N444" s="385"/>
      <c r="O444" s="385"/>
      <c r="P444" s="389"/>
      <c r="Q444" s="385"/>
      <c r="R444" s="265"/>
      <c r="S444" s="399"/>
      <c r="T444" s="399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385"/>
      <c r="F445" s="385"/>
      <c r="G445" s="385"/>
      <c r="H445" s="385"/>
      <c r="I445" s="385"/>
      <c r="J445" s="385"/>
      <c r="K445" s="385"/>
      <c r="L445" s="385"/>
      <c r="M445" s="385"/>
      <c r="N445" s="385"/>
      <c r="O445" s="385"/>
      <c r="P445" s="389"/>
      <c r="Q445" s="385"/>
      <c r="R445" s="265"/>
      <c r="S445" s="399"/>
      <c r="T445" s="399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385"/>
      <c r="F446" s="385"/>
      <c r="G446" s="385"/>
      <c r="H446" s="385"/>
      <c r="I446" s="385"/>
      <c r="J446" s="385"/>
      <c r="K446" s="385"/>
      <c r="L446" s="385"/>
      <c r="M446" s="385"/>
      <c r="N446" s="385"/>
      <c r="O446" s="385"/>
      <c r="P446" s="389"/>
      <c r="Q446" s="385"/>
      <c r="R446" s="265"/>
      <c r="S446" s="399"/>
      <c r="T446" s="399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385"/>
      <c r="F447" s="385"/>
      <c r="G447" s="385"/>
      <c r="H447" s="385"/>
      <c r="I447" s="385"/>
      <c r="J447" s="385"/>
      <c r="K447" s="385"/>
      <c r="L447" s="385"/>
      <c r="M447" s="385"/>
      <c r="N447" s="385"/>
      <c r="O447" s="385"/>
      <c r="P447" s="389"/>
      <c r="Q447" s="385"/>
      <c r="R447" s="265"/>
      <c r="S447" s="399"/>
      <c r="T447" s="399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385"/>
      <c r="F448" s="385"/>
      <c r="G448" s="385"/>
      <c r="H448" s="385"/>
      <c r="I448" s="385"/>
      <c r="J448" s="385"/>
      <c r="K448" s="385"/>
      <c r="L448" s="385"/>
      <c r="M448" s="385"/>
      <c r="N448" s="385"/>
      <c r="O448" s="385"/>
      <c r="P448" s="389"/>
      <c r="Q448" s="385"/>
      <c r="R448" s="265"/>
      <c r="S448" s="399"/>
      <c r="T448" s="399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385"/>
      <c r="F449" s="385"/>
      <c r="G449" s="385"/>
      <c r="H449" s="385"/>
      <c r="I449" s="385"/>
      <c r="J449" s="385"/>
      <c r="K449" s="385"/>
      <c r="L449" s="385"/>
      <c r="M449" s="385"/>
      <c r="N449" s="385"/>
      <c r="O449" s="385"/>
      <c r="P449" s="389"/>
      <c r="Q449" s="385"/>
      <c r="R449" s="265"/>
      <c r="S449" s="399"/>
      <c r="T449" s="399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385"/>
      <c r="F450" s="385"/>
      <c r="G450" s="385"/>
      <c r="H450" s="385"/>
      <c r="I450" s="385"/>
      <c r="J450" s="385"/>
      <c r="K450" s="385"/>
      <c r="L450" s="385"/>
      <c r="M450" s="385"/>
      <c r="N450" s="385"/>
      <c r="O450" s="385"/>
      <c r="P450" s="389"/>
      <c r="Q450" s="385"/>
      <c r="R450" s="265"/>
      <c r="S450" s="399"/>
      <c r="T450" s="399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385"/>
      <c r="F451" s="385"/>
      <c r="G451" s="385"/>
      <c r="H451" s="385"/>
      <c r="I451" s="385"/>
      <c r="J451" s="385"/>
      <c r="K451" s="385"/>
      <c r="L451" s="385"/>
      <c r="M451" s="385"/>
      <c r="N451" s="385"/>
      <c r="O451" s="385"/>
      <c r="P451" s="389"/>
      <c r="Q451" s="385"/>
      <c r="R451" s="265"/>
      <c r="S451" s="399"/>
      <c r="T451" s="399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385"/>
      <c r="F452" s="385"/>
      <c r="G452" s="385"/>
      <c r="H452" s="385"/>
      <c r="I452" s="385"/>
      <c r="J452" s="385"/>
      <c r="K452" s="385"/>
      <c r="L452" s="385"/>
      <c r="M452" s="385"/>
      <c r="N452" s="385"/>
      <c r="O452" s="385"/>
      <c r="P452" s="389"/>
      <c r="Q452" s="385"/>
      <c r="R452" s="265"/>
      <c r="S452" s="399"/>
      <c r="T452" s="399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385"/>
      <c r="F453" s="385"/>
      <c r="G453" s="385"/>
      <c r="H453" s="385"/>
      <c r="I453" s="385"/>
      <c r="J453" s="385"/>
      <c r="K453" s="385"/>
      <c r="L453" s="385"/>
      <c r="M453" s="385"/>
      <c r="N453" s="385"/>
      <c r="O453" s="385"/>
      <c r="P453" s="389"/>
      <c r="Q453" s="385"/>
      <c r="R453" s="265"/>
      <c r="S453" s="399"/>
      <c r="T453" s="399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385"/>
      <c r="F454" s="385"/>
      <c r="G454" s="385"/>
      <c r="H454" s="385"/>
      <c r="I454" s="385"/>
      <c r="J454" s="385"/>
      <c r="K454" s="385"/>
      <c r="L454" s="385"/>
      <c r="M454" s="385"/>
      <c r="N454" s="385"/>
      <c r="O454" s="385"/>
      <c r="P454" s="389"/>
      <c r="Q454" s="385"/>
      <c r="R454" s="265"/>
      <c r="S454" s="399"/>
      <c r="T454" s="399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385"/>
      <c r="F455" s="385"/>
      <c r="G455" s="385"/>
      <c r="H455" s="385"/>
      <c r="I455" s="385"/>
      <c r="J455" s="385"/>
      <c r="K455" s="385"/>
      <c r="L455" s="385"/>
      <c r="M455" s="385"/>
      <c r="N455" s="385"/>
      <c r="O455" s="385"/>
      <c r="P455" s="389"/>
      <c r="Q455" s="385"/>
      <c r="R455" s="265"/>
      <c r="S455" s="399"/>
      <c r="T455" s="399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385"/>
      <c r="F456" s="385"/>
      <c r="G456" s="385"/>
      <c r="H456" s="385"/>
      <c r="I456" s="385"/>
      <c r="J456" s="385"/>
      <c r="K456" s="385"/>
      <c r="L456" s="385"/>
      <c r="M456" s="385"/>
      <c r="N456" s="385"/>
      <c r="O456" s="385"/>
      <c r="P456" s="389"/>
      <c r="Q456" s="385"/>
      <c r="R456" s="265"/>
      <c r="S456" s="399"/>
      <c r="T456" s="399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385"/>
      <c r="F457" s="385"/>
      <c r="G457" s="385"/>
      <c r="H457" s="385"/>
      <c r="I457" s="385"/>
      <c r="J457" s="385"/>
      <c r="K457" s="385"/>
      <c r="L457" s="385"/>
      <c r="M457" s="385"/>
      <c r="N457" s="385"/>
      <c r="O457" s="385"/>
      <c r="P457" s="389"/>
      <c r="Q457" s="385"/>
      <c r="R457" s="265"/>
      <c r="S457" s="399"/>
      <c r="T457" s="399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385"/>
      <c r="F458" s="385"/>
      <c r="G458" s="385"/>
      <c r="H458" s="385"/>
      <c r="I458" s="385"/>
      <c r="J458" s="385"/>
      <c r="K458" s="385"/>
      <c r="L458" s="385"/>
      <c r="M458" s="385"/>
      <c r="N458" s="385"/>
      <c r="O458" s="385"/>
      <c r="P458" s="389"/>
      <c r="Q458" s="385"/>
      <c r="R458" s="265"/>
      <c r="S458" s="399"/>
      <c r="T458" s="399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385"/>
      <c r="F459" s="385"/>
      <c r="G459" s="385"/>
      <c r="H459" s="385"/>
      <c r="I459" s="385"/>
      <c r="J459" s="385"/>
      <c r="K459" s="385"/>
      <c r="L459" s="385"/>
      <c r="M459" s="385"/>
      <c r="N459" s="385"/>
      <c r="O459" s="385"/>
      <c r="P459" s="389"/>
      <c r="Q459" s="385"/>
      <c r="R459" s="265"/>
      <c r="S459" s="399"/>
      <c r="T459" s="399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385"/>
      <c r="F460" s="385"/>
      <c r="G460" s="385"/>
      <c r="H460" s="385"/>
      <c r="I460" s="385"/>
      <c r="J460" s="385"/>
      <c r="K460" s="385"/>
      <c r="L460" s="385"/>
      <c r="M460" s="385"/>
      <c r="N460" s="385"/>
      <c r="O460" s="385"/>
      <c r="P460" s="389"/>
      <c r="Q460" s="385"/>
      <c r="R460" s="265"/>
      <c r="S460" s="399"/>
      <c r="T460" s="399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385"/>
      <c r="F461" s="385"/>
      <c r="G461" s="385"/>
      <c r="H461" s="385"/>
      <c r="I461" s="385"/>
      <c r="J461" s="385"/>
      <c r="K461" s="385"/>
      <c r="L461" s="385"/>
      <c r="M461" s="385"/>
      <c r="N461" s="385"/>
      <c r="O461" s="385"/>
      <c r="P461" s="389"/>
      <c r="Q461" s="385"/>
      <c r="R461" s="265"/>
      <c r="S461" s="399"/>
      <c r="T461" s="399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385"/>
      <c r="F462" s="385"/>
      <c r="G462" s="385"/>
      <c r="H462" s="385"/>
      <c r="I462" s="385"/>
      <c r="J462" s="385"/>
      <c r="K462" s="385"/>
      <c r="L462" s="385"/>
      <c r="M462" s="385"/>
      <c r="N462" s="385"/>
      <c r="O462" s="385"/>
      <c r="P462" s="389"/>
      <c r="Q462" s="385"/>
      <c r="R462" s="265"/>
      <c r="S462" s="399"/>
      <c r="T462" s="399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385"/>
      <c r="F463" s="385"/>
      <c r="G463" s="385"/>
      <c r="H463" s="385"/>
      <c r="I463" s="385"/>
      <c r="J463" s="385"/>
      <c r="K463" s="385"/>
      <c r="L463" s="385"/>
      <c r="M463" s="385"/>
      <c r="N463" s="385"/>
      <c r="O463" s="385"/>
      <c r="P463" s="389"/>
      <c r="Q463" s="385"/>
      <c r="R463" s="265"/>
      <c r="S463" s="399"/>
      <c r="T463" s="399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385"/>
      <c r="F464" s="385"/>
      <c r="G464" s="385"/>
      <c r="H464" s="385"/>
      <c r="I464" s="385"/>
      <c r="J464" s="385"/>
      <c r="K464" s="385"/>
      <c r="L464" s="385"/>
      <c r="M464" s="385"/>
      <c r="N464" s="385"/>
      <c r="O464" s="385"/>
      <c r="P464" s="389"/>
      <c r="Q464" s="385"/>
      <c r="R464" s="265"/>
      <c r="S464" s="399"/>
      <c r="T464" s="399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385"/>
      <c r="F465" s="385"/>
      <c r="G465" s="385"/>
      <c r="H465" s="385"/>
      <c r="I465" s="385"/>
      <c r="J465" s="385"/>
      <c r="K465" s="385"/>
      <c r="L465" s="385"/>
      <c r="M465" s="385"/>
      <c r="N465" s="385"/>
      <c r="O465" s="385"/>
      <c r="P465" s="389"/>
      <c r="Q465" s="385"/>
      <c r="R465" s="265"/>
      <c r="S465" s="399"/>
      <c r="T465" s="399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385"/>
      <c r="F466" s="385"/>
      <c r="G466" s="385"/>
      <c r="H466" s="385"/>
      <c r="I466" s="385"/>
      <c r="J466" s="385"/>
      <c r="K466" s="385"/>
      <c r="L466" s="385"/>
      <c r="M466" s="385"/>
      <c r="N466" s="385"/>
      <c r="O466" s="385"/>
      <c r="P466" s="389"/>
      <c r="Q466" s="385"/>
      <c r="R466" s="265"/>
      <c r="S466" s="399"/>
      <c r="T466" s="399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385"/>
      <c r="F467" s="385"/>
      <c r="G467" s="385"/>
      <c r="H467" s="385"/>
      <c r="I467" s="385"/>
      <c r="J467" s="385"/>
      <c r="K467" s="385"/>
      <c r="L467" s="385"/>
      <c r="M467" s="385"/>
      <c r="N467" s="385"/>
      <c r="O467" s="385"/>
      <c r="P467" s="389"/>
      <c r="Q467" s="385"/>
      <c r="R467" s="265"/>
      <c r="S467" s="399"/>
      <c r="T467" s="399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385"/>
      <c r="F468" s="385"/>
      <c r="G468" s="385"/>
      <c r="H468" s="385"/>
      <c r="I468" s="385"/>
      <c r="J468" s="385"/>
      <c r="K468" s="385"/>
      <c r="L468" s="385"/>
      <c r="M468" s="385"/>
      <c r="N468" s="385"/>
      <c r="O468" s="385"/>
      <c r="P468" s="389"/>
      <c r="Q468" s="385"/>
      <c r="R468" s="265"/>
      <c r="S468" s="399"/>
      <c r="T468" s="399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385"/>
      <c r="F469" s="385"/>
      <c r="G469" s="385"/>
      <c r="H469" s="385"/>
      <c r="I469" s="385"/>
      <c r="J469" s="385"/>
      <c r="K469" s="385"/>
      <c r="L469" s="385"/>
      <c r="M469" s="385"/>
      <c r="N469" s="385"/>
      <c r="O469" s="385"/>
      <c r="P469" s="389"/>
      <c r="Q469" s="385"/>
      <c r="R469" s="265"/>
      <c r="S469" s="399"/>
      <c r="T469" s="399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385"/>
      <c r="F470" s="385"/>
      <c r="G470" s="385"/>
      <c r="H470" s="385"/>
      <c r="I470" s="385"/>
      <c r="J470" s="385"/>
      <c r="K470" s="385"/>
      <c r="L470" s="385"/>
      <c r="M470" s="385"/>
      <c r="N470" s="385"/>
      <c r="O470" s="385"/>
      <c r="P470" s="389"/>
      <c r="Q470" s="385"/>
      <c r="R470" s="265"/>
      <c r="S470" s="399"/>
      <c r="T470" s="399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385"/>
      <c r="F471" s="385"/>
      <c r="G471" s="385"/>
      <c r="H471" s="385"/>
      <c r="I471" s="385"/>
      <c r="J471" s="385"/>
      <c r="K471" s="385"/>
      <c r="L471" s="385"/>
      <c r="M471" s="385"/>
      <c r="N471" s="385"/>
      <c r="O471" s="385"/>
      <c r="P471" s="389"/>
      <c r="Q471" s="385"/>
      <c r="R471" s="265"/>
      <c r="S471" s="399"/>
      <c r="T471" s="399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385"/>
      <c r="F472" s="385"/>
      <c r="G472" s="385"/>
      <c r="H472" s="385"/>
      <c r="I472" s="385"/>
      <c r="J472" s="385"/>
      <c r="K472" s="385"/>
      <c r="L472" s="385"/>
      <c r="M472" s="385"/>
      <c r="N472" s="385"/>
      <c r="O472" s="385"/>
      <c r="P472" s="389"/>
      <c r="Q472" s="385"/>
      <c r="R472" s="265"/>
      <c r="S472" s="399"/>
      <c r="T472" s="399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385"/>
      <c r="F473" s="385"/>
      <c r="G473" s="385"/>
      <c r="H473" s="385"/>
      <c r="I473" s="385"/>
      <c r="J473" s="385"/>
      <c r="K473" s="385"/>
      <c r="L473" s="385"/>
      <c r="M473" s="385"/>
      <c r="N473" s="385"/>
      <c r="O473" s="385"/>
      <c r="P473" s="389"/>
      <c r="Q473" s="385"/>
      <c r="R473" s="265"/>
      <c r="S473" s="399"/>
      <c r="T473" s="399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385"/>
      <c r="F474" s="385"/>
      <c r="G474" s="385"/>
      <c r="H474" s="385"/>
      <c r="I474" s="385"/>
      <c r="J474" s="385"/>
      <c r="K474" s="385"/>
      <c r="L474" s="385"/>
      <c r="M474" s="385"/>
      <c r="N474" s="385"/>
      <c r="O474" s="385"/>
      <c r="P474" s="389"/>
      <c r="Q474" s="385"/>
      <c r="R474" s="265"/>
      <c r="S474" s="399"/>
      <c r="T474" s="399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385"/>
      <c r="F475" s="385"/>
      <c r="G475" s="385"/>
      <c r="H475" s="385"/>
      <c r="I475" s="385"/>
      <c r="J475" s="385"/>
      <c r="K475" s="385"/>
      <c r="L475" s="385"/>
      <c r="M475" s="385"/>
      <c r="N475" s="385"/>
      <c r="O475" s="385"/>
      <c r="P475" s="389"/>
      <c r="Q475" s="385"/>
      <c r="R475" s="265"/>
      <c r="S475" s="399"/>
      <c r="T475" s="399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385"/>
      <c r="F476" s="385"/>
      <c r="G476" s="385"/>
      <c r="H476" s="385"/>
      <c r="I476" s="385"/>
      <c r="J476" s="385"/>
      <c r="K476" s="385"/>
      <c r="L476" s="385"/>
      <c r="M476" s="385"/>
      <c r="N476" s="385"/>
      <c r="O476" s="385"/>
      <c r="P476" s="389"/>
      <c r="Q476" s="385"/>
      <c r="R476" s="265"/>
      <c r="S476" s="399"/>
      <c r="T476" s="399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385"/>
      <c r="F477" s="385"/>
      <c r="G477" s="385"/>
      <c r="H477" s="385"/>
      <c r="I477" s="385"/>
      <c r="J477" s="385"/>
      <c r="K477" s="385"/>
      <c r="L477" s="385"/>
      <c r="M477" s="385"/>
      <c r="N477" s="385"/>
      <c r="O477" s="385"/>
      <c r="P477" s="389"/>
      <c r="Q477" s="385"/>
      <c r="R477" s="265"/>
      <c r="S477" s="399"/>
      <c r="T477" s="399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385"/>
      <c r="F478" s="385"/>
      <c r="G478" s="385"/>
      <c r="H478" s="385"/>
      <c r="I478" s="385"/>
      <c r="J478" s="385"/>
      <c r="K478" s="385"/>
      <c r="L478" s="385"/>
      <c r="M478" s="385"/>
      <c r="N478" s="385"/>
      <c r="O478" s="385"/>
      <c r="P478" s="389"/>
      <c r="Q478" s="385"/>
      <c r="R478" s="265"/>
      <c r="S478" s="399"/>
      <c r="T478" s="399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385"/>
      <c r="F479" s="385"/>
      <c r="G479" s="385"/>
      <c r="H479" s="385"/>
      <c r="I479" s="385"/>
      <c r="J479" s="385"/>
      <c r="K479" s="385"/>
      <c r="L479" s="385"/>
      <c r="M479" s="385"/>
      <c r="N479" s="385"/>
      <c r="O479" s="385"/>
      <c r="P479" s="389"/>
      <c r="Q479" s="385"/>
      <c r="R479" s="265"/>
      <c r="S479" s="399"/>
      <c r="T479" s="399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385"/>
      <c r="F480" s="385"/>
      <c r="G480" s="385"/>
      <c r="H480" s="385"/>
      <c r="I480" s="385"/>
      <c r="J480" s="385"/>
      <c r="K480" s="385"/>
      <c r="L480" s="385"/>
      <c r="M480" s="385"/>
      <c r="N480" s="385"/>
      <c r="O480" s="385"/>
      <c r="P480" s="389"/>
      <c r="Q480" s="385"/>
      <c r="R480" s="265"/>
      <c r="S480" s="399"/>
      <c r="T480" s="399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385"/>
      <c r="F481" s="385"/>
      <c r="G481" s="385"/>
      <c r="H481" s="385"/>
      <c r="I481" s="385"/>
      <c r="J481" s="385"/>
      <c r="K481" s="385"/>
      <c r="L481" s="385"/>
      <c r="M481" s="385"/>
      <c r="N481" s="385"/>
      <c r="O481" s="385"/>
      <c r="P481" s="389"/>
      <c r="Q481" s="385"/>
      <c r="R481" s="265"/>
      <c r="S481" s="399"/>
      <c r="T481" s="399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385"/>
      <c r="F482" s="385"/>
      <c r="G482" s="385"/>
      <c r="H482" s="385"/>
      <c r="I482" s="385"/>
      <c r="J482" s="385"/>
      <c r="K482" s="385"/>
      <c r="L482" s="385"/>
      <c r="M482" s="385"/>
      <c r="N482" s="385"/>
      <c r="O482" s="385"/>
      <c r="P482" s="389"/>
      <c r="Q482" s="385"/>
      <c r="R482" s="265"/>
      <c r="S482" s="399"/>
      <c r="T482" s="399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385"/>
      <c r="F483" s="385"/>
      <c r="G483" s="385"/>
      <c r="H483" s="385"/>
      <c r="I483" s="385"/>
      <c r="J483" s="385"/>
      <c r="K483" s="385"/>
      <c r="L483" s="385"/>
      <c r="M483" s="385"/>
      <c r="N483" s="385"/>
      <c r="O483" s="385"/>
      <c r="P483" s="389"/>
      <c r="Q483" s="385"/>
      <c r="R483" s="265"/>
      <c r="S483" s="399"/>
      <c r="T483" s="399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385"/>
      <c r="F484" s="385"/>
      <c r="G484" s="385"/>
      <c r="H484" s="385"/>
      <c r="I484" s="385"/>
      <c r="J484" s="385"/>
      <c r="K484" s="385"/>
      <c r="L484" s="385"/>
      <c r="M484" s="385"/>
      <c r="N484" s="385"/>
      <c r="O484" s="385"/>
      <c r="P484" s="389"/>
      <c r="Q484" s="385"/>
      <c r="R484" s="265"/>
      <c r="S484" s="399"/>
      <c r="T484" s="399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385"/>
      <c r="F485" s="385"/>
      <c r="G485" s="385"/>
      <c r="H485" s="385"/>
      <c r="I485" s="385"/>
      <c r="J485" s="385"/>
      <c r="K485" s="385"/>
      <c r="L485" s="385"/>
      <c r="M485" s="385"/>
      <c r="N485" s="385"/>
      <c r="O485" s="385"/>
      <c r="P485" s="389"/>
      <c r="Q485" s="385"/>
      <c r="R485" s="265"/>
      <c r="S485" s="399"/>
      <c r="T485" s="399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385"/>
      <c r="F486" s="385"/>
      <c r="G486" s="385"/>
      <c r="H486" s="385"/>
      <c r="I486" s="385"/>
      <c r="J486" s="385"/>
      <c r="K486" s="385"/>
      <c r="L486" s="385"/>
      <c r="M486" s="385"/>
      <c r="N486" s="385"/>
      <c r="O486" s="385"/>
      <c r="P486" s="389"/>
      <c r="Q486" s="385"/>
      <c r="R486" s="265"/>
      <c r="S486" s="399"/>
      <c r="T486" s="399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385"/>
      <c r="F487" s="385"/>
      <c r="G487" s="385"/>
      <c r="H487" s="385"/>
      <c r="I487" s="385"/>
      <c r="J487" s="385"/>
      <c r="K487" s="385"/>
      <c r="L487" s="385"/>
      <c r="M487" s="385"/>
      <c r="N487" s="385"/>
      <c r="O487" s="385"/>
      <c r="P487" s="389"/>
      <c r="Q487" s="385"/>
      <c r="R487" s="265"/>
      <c r="S487" s="399"/>
      <c r="T487" s="399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385"/>
      <c r="F488" s="385"/>
      <c r="G488" s="385"/>
      <c r="H488" s="385"/>
      <c r="I488" s="385"/>
      <c r="J488" s="385"/>
      <c r="K488" s="385"/>
      <c r="L488" s="385"/>
      <c r="M488" s="385"/>
      <c r="N488" s="385"/>
      <c r="O488" s="385"/>
      <c r="P488" s="389"/>
      <c r="Q488" s="385"/>
      <c r="R488" s="265"/>
      <c r="S488" s="399"/>
      <c r="T488" s="399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385"/>
      <c r="F489" s="385"/>
      <c r="G489" s="385"/>
      <c r="H489" s="385"/>
      <c r="I489" s="385"/>
      <c r="J489" s="385"/>
      <c r="K489" s="385"/>
      <c r="L489" s="385"/>
      <c r="M489" s="385"/>
      <c r="N489" s="385"/>
      <c r="O489" s="385"/>
      <c r="P489" s="389"/>
      <c r="Q489" s="385"/>
      <c r="R489" s="265"/>
      <c r="S489" s="399"/>
      <c r="T489" s="399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385"/>
      <c r="F490" s="385"/>
      <c r="G490" s="385"/>
      <c r="H490" s="385"/>
      <c r="I490" s="385"/>
      <c r="J490" s="385"/>
      <c r="K490" s="385"/>
      <c r="L490" s="385"/>
      <c r="M490" s="385"/>
      <c r="N490" s="385"/>
      <c r="O490" s="385"/>
      <c r="P490" s="389"/>
      <c r="Q490" s="385"/>
      <c r="R490" s="265"/>
      <c r="S490" s="399"/>
      <c r="T490" s="399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385"/>
      <c r="F491" s="385"/>
      <c r="G491" s="385"/>
      <c r="H491" s="385"/>
      <c r="I491" s="385"/>
      <c r="J491" s="385"/>
      <c r="K491" s="385"/>
      <c r="L491" s="385"/>
      <c r="M491" s="385"/>
      <c r="N491" s="385"/>
      <c r="O491" s="385"/>
      <c r="P491" s="389"/>
      <c r="Q491" s="385"/>
      <c r="R491" s="265"/>
      <c r="S491" s="399"/>
      <c r="T491" s="399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385"/>
      <c r="F492" s="385"/>
      <c r="G492" s="385"/>
      <c r="H492" s="385"/>
      <c r="I492" s="385"/>
      <c r="J492" s="385"/>
      <c r="K492" s="385"/>
      <c r="L492" s="385"/>
      <c r="M492" s="385"/>
      <c r="N492" s="385"/>
      <c r="O492" s="385"/>
      <c r="P492" s="389"/>
      <c r="Q492" s="385"/>
      <c r="R492" s="265"/>
      <c r="S492" s="399"/>
      <c r="T492" s="399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385"/>
      <c r="F493" s="385"/>
      <c r="G493" s="385"/>
      <c r="H493" s="385"/>
      <c r="I493" s="385"/>
      <c r="J493" s="385"/>
      <c r="K493" s="385"/>
      <c r="L493" s="385"/>
      <c r="M493" s="385"/>
      <c r="N493" s="385"/>
      <c r="O493" s="385"/>
      <c r="P493" s="389"/>
      <c r="Q493" s="385"/>
      <c r="R493" s="265"/>
      <c r="S493" s="399"/>
      <c r="T493" s="399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385"/>
      <c r="F494" s="385"/>
      <c r="G494" s="385"/>
      <c r="H494" s="385"/>
      <c r="I494" s="385"/>
      <c r="J494" s="385"/>
      <c r="K494" s="385"/>
      <c r="L494" s="385"/>
      <c r="M494" s="385"/>
      <c r="N494" s="385"/>
      <c r="O494" s="385"/>
      <c r="P494" s="389"/>
      <c r="Q494" s="385"/>
      <c r="R494" s="265"/>
      <c r="S494" s="399"/>
      <c r="T494" s="399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385"/>
      <c r="F495" s="385"/>
      <c r="G495" s="385"/>
      <c r="H495" s="385"/>
      <c r="I495" s="385"/>
      <c r="J495" s="385"/>
      <c r="K495" s="385"/>
      <c r="L495" s="385"/>
      <c r="M495" s="385"/>
      <c r="N495" s="385"/>
      <c r="O495" s="385"/>
      <c r="P495" s="389"/>
      <c r="Q495" s="385"/>
      <c r="R495" s="265"/>
      <c r="S495" s="399"/>
      <c r="T495" s="399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385"/>
      <c r="F496" s="385"/>
      <c r="G496" s="385"/>
      <c r="H496" s="385"/>
      <c r="I496" s="385"/>
      <c r="J496" s="385"/>
      <c r="K496" s="385"/>
      <c r="L496" s="385"/>
      <c r="M496" s="385"/>
      <c r="N496" s="385"/>
      <c r="O496" s="385"/>
      <c r="P496" s="389"/>
      <c r="Q496" s="385"/>
      <c r="R496" s="265"/>
      <c r="S496" s="399"/>
      <c r="T496" s="399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385"/>
      <c r="F497" s="385"/>
      <c r="G497" s="385"/>
      <c r="H497" s="385"/>
      <c r="I497" s="385"/>
      <c r="J497" s="385"/>
      <c r="K497" s="385"/>
      <c r="L497" s="385"/>
      <c r="M497" s="385"/>
      <c r="N497" s="385"/>
      <c r="O497" s="385"/>
      <c r="P497" s="389"/>
      <c r="Q497" s="385"/>
      <c r="R497" s="265"/>
      <c r="S497" s="399"/>
      <c r="T497" s="399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385"/>
      <c r="F498" s="385"/>
      <c r="G498" s="385"/>
      <c r="H498" s="385"/>
      <c r="I498" s="385"/>
      <c r="J498" s="385"/>
      <c r="K498" s="385"/>
      <c r="L498" s="385"/>
      <c r="M498" s="385"/>
      <c r="N498" s="385"/>
      <c r="O498" s="385"/>
      <c r="P498" s="389"/>
      <c r="Q498" s="385"/>
      <c r="R498" s="265"/>
      <c r="S498" s="399"/>
      <c r="T498" s="399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385"/>
      <c r="F499" s="385"/>
      <c r="G499" s="385"/>
      <c r="H499" s="385"/>
      <c r="I499" s="385"/>
      <c r="J499" s="385"/>
      <c r="K499" s="385"/>
      <c r="L499" s="385"/>
      <c r="M499" s="385"/>
      <c r="N499" s="385"/>
      <c r="O499" s="385"/>
      <c r="P499" s="389"/>
      <c r="Q499" s="385"/>
      <c r="R499" s="265"/>
      <c r="S499" s="399"/>
      <c r="T499" s="399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385"/>
      <c r="F500" s="385"/>
      <c r="G500" s="385"/>
      <c r="H500" s="385"/>
      <c r="I500" s="385"/>
      <c r="J500" s="385"/>
      <c r="K500" s="385"/>
      <c r="L500" s="385"/>
      <c r="M500" s="385"/>
      <c r="N500" s="385"/>
      <c r="O500" s="385"/>
      <c r="P500" s="389"/>
      <c r="Q500" s="385"/>
      <c r="R500" s="265"/>
      <c r="S500" s="399"/>
      <c r="T500" s="399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385"/>
      <c r="F501" s="385"/>
      <c r="G501" s="385"/>
      <c r="H501" s="385"/>
      <c r="I501" s="385"/>
      <c r="J501" s="385"/>
      <c r="K501" s="385"/>
      <c r="L501" s="385"/>
      <c r="M501" s="385"/>
      <c r="N501" s="385"/>
      <c r="O501" s="385"/>
      <c r="P501" s="389"/>
      <c r="Q501" s="385"/>
      <c r="R501" s="265"/>
      <c r="S501" s="399"/>
      <c r="T501" s="399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385"/>
      <c r="F502" s="385"/>
      <c r="G502" s="385"/>
      <c r="H502" s="385"/>
      <c r="I502" s="385"/>
      <c r="J502" s="385"/>
      <c r="K502" s="385"/>
      <c r="L502" s="385"/>
      <c r="M502" s="385"/>
      <c r="N502" s="385"/>
      <c r="O502" s="385"/>
      <c r="P502" s="389"/>
      <c r="Q502" s="385"/>
      <c r="R502" s="265"/>
      <c r="S502" s="399"/>
      <c r="T502" s="399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385"/>
      <c r="F503" s="385"/>
      <c r="G503" s="385"/>
      <c r="H503" s="385"/>
      <c r="I503" s="385"/>
      <c r="J503" s="385"/>
      <c r="K503" s="385"/>
      <c r="L503" s="385"/>
      <c r="M503" s="385"/>
      <c r="N503" s="385"/>
      <c r="O503" s="385"/>
      <c r="P503" s="389"/>
      <c r="Q503" s="385"/>
      <c r="R503" s="265"/>
      <c r="S503" s="399"/>
      <c r="T503" s="399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385"/>
      <c r="F504" s="385"/>
      <c r="G504" s="385"/>
      <c r="H504" s="385"/>
      <c r="I504" s="385"/>
      <c r="J504" s="385"/>
      <c r="K504" s="385"/>
      <c r="L504" s="385"/>
      <c r="M504" s="385"/>
      <c r="N504" s="385"/>
      <c r="O504" s="385"/>
      <c r="P504" s="389"/>
      <c r="Q504" s="385"/>
      <c r="R504" s="265"/>
      <c r="S504" s="399"/>
      <c r="T504" s="399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385"/>
      <c r="F505" s="385"/>
      <c r="G505" s="385"/>
      <c r="H505" s="385"/>
      <c r="I505" s="385"/>
      <c r="J505" s="385"/>
      <c r="K505" s="385"/>
      <c r="L505" s="385"/>
      <c r="M505" s="385"/>
      <c r="N505" s="385"/>
      <c r="O505" s="385"/>
      <c r="P505" s="389"/>
      <c r="Q505" s="385"/>
      <c r="R505" s="265"/>
      <c r="S505" s="399"/>
      <c r="T505" s="399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385"/>
      <c r="F506" s="385"/>
      <c r="G506" s="385"/>
      <c r="H506" s="385"/>
      <c r="I506" s="385"/>
      <c r="J506" s="385"/>
      <c r="K506" s="385"/>
      <c r="L506" s="385"/>
      <c r="M506" s="385"/>
      <c r="N506" s="385"/>
      <c r="O506" s="385"/>
      <c r="P506" s="389"/>
      <c r="Q506" s="385"/>
      <c r="R506" s="265"/>
      <c r="S506" s="399"/>
      <c r="T506" s="399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385"/>
      <c r="F507" s="385"/>
      <c r="G507" s="385"/>
      <c r="H507" s="385"/>
      <c r="I507" s="385"/>
      <c r="J507" s="385"/>
      <c r="K507" s="385"/>
      <c r="L507" s="385"/>
      <c r="M507" s="385"/>
      <c r="N507" s="385"/>
      <c r="O507" s="385"/>
      <c r="P507" s="389"/>
      <c r="Q507" s="385"/>
      <c r="R507" s="265"/>
      <c r="S507" s="399"/>
      <c r="T507" s="399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385"/>
      <c r="F508" s="385"/>
      <c r="G508" s="385"/>
      <c r="H508" s="385"/>
      <c r="I508" s="385"/>
      <c r="J508" s="385"/>
      <c r="K508" s="385"/>
      <c r="L508" s="385"/>
      <c r="M508" s="385"/>
      <c r="N508" s="385"/>
      <c r="O508" s="385"/>
      <c r="P508" s="389"/>
      <c r="Q508" s="385"/>
      <c r="R508" s="265"/>
      <c r="S508" s="399"/>
      <c r="T508" s="399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385"/>
      <c r="F509" s="385"/>
      <c r="G509" s="385"/>
      <c r="H509" s="385"/>
      <c r="I509" s="385"/>
      <c r="J509" s="385"/>
      <c r="K509" s="385"/>
      <c r="L509" s="385"/>
      <c r="M509" s="385"/>
      <c r="N509" s="385"/>
      <c r="O509" s="385"/>
      <c r="P509" s="389"/>
      <c r="Q509" s="385"/>
      <c r="R509" s="265"/>
      <c r="S509" s="399"/>
      <c r="T509" s="399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385"/>
      <c r="F510" s="385"/>
      <c r="G510" s="385"/>
      <c r="H510" s="385"/>
      <c r="I510" s="385"/>
      <c r="J510" s="385"/>
      <c r="K510" s="385"/>
      <c r="L510" s="385"/>
      <c r="M510" s="385"/>
      <c r="N510" s="385"/>
      <c r="O510" s="385"/>
      <c r="P510" s="389"/>
      <c r="Q510" s="385"/>
      <c r="R510" s="265"/>
      <c r="S510" s="399"/>
      <c r="T510" s="399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385"/>
      <c r="F511" s="385"/>
      <c r="G511" s="385"/>
      <c r="H511" s="385"/>
      <c r="I511" s="385"/>
      <c r="J511" s="385"/>
      <c r="K511" s="385"/>
      <c r="L511" s="385"/>
      <c r="M511" s="385"/>
      <c r="N511" s="385"/>
      <c r="O511" s="385"/>
      <c r="P511" s="389"/>
      <c r="Q511" s="385"/>
      <c r="R511" s="265"/>
      <c r="S511" s="399"/>
      <c r="T511" s="399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385"/>
      <c r="F512" s="385"/>
      <c r="G512" s="385"/>
      <c r="H512" s="385"/>
      <c r="I512" s="385"/>
      <c r="J512" s="385"/>
      <c r="K512" s="385"/>
      <c r="L512" s="385"/>
      <c r="M512" s="385"/>
      <c r="N512" s="385"/>
      <c r="O512" s="385"/>
      <c r="P512" s="389"/>
      <c r="Q512" s="385"/>
      <c r="R512" s="265"/>
      <c r="S512" s="399"/>
      <c r="T512" s="399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385"/>
      <c r="F513" s="385"/>
      <c r="G513" s="385"/>
      <c r="H513" s="385"/>
      <c r="I513" s="385"/>
      <c r="J513" s="385"/>
      <c r="K513" s="385"/>
      <c r="L513" s="385"/>
      <c r="M513" s="385"/>
      <c r="N513" s="385"/>
      <c r="O513" s="385"/>
      <c r="P513" s="389"/>
      <c r="Q513" s="385"/>
      <c r="R513" s="265"/>
      <c r="S513" s="399"/>
      <c r="T513" s="399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385"/>
      <c r="F514" s="385"/>
      <c r="G514" s="385"/>
      <c r="H514" s="385"/>
      <c r="I514" s="385"/>
      <c r="J514" s="385"/>
      <c r="K514" s="385"/>
      <c r="L514" s="385"/>
      <c r="M514" s="385"/>
      <c r="N514" s="385"/>
      <c r="O514" s="385"/>
      <c r="P514" s="389"/>
      <c r="Q514" s="385"/>
      <c r="R514" s="265"/>
      <c r="S514" s="399"/>
      <c r="T514" s="399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385"/>
      <c r="F515" s="385"/>
      <c r="G515" s="385"/>
      <c r="H515" s="385"/>
      <c r="I515" s="385"/>
      <c r="J515" s="385"/>
      <c r="K515" s="385"/>
      <c r="L515" s="385"/>
      <c r="M515" s="385"/>
      <c r="N515" s="385"/>
      <c r="O515" s="385"/>
      <c r="P515" s="389"/>
      <c r="Q515" s="385"/>
      <c r="R515" s="265"/>
      <c r="S515" s="399"/>
      <c r="T515" s="399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385"/>
      <c r="F516" s="385"/>
      <c r="G516" s="385"/>
      <c r="H516" s="385"/>
      <c r="I516" s="385"/>
      <c r="J516" s="385"/>
      <c r="K516" s="385"/>
      <c r="L516" s="385"/>
      <c r="M516" s="385"/>
      <c r="N516" s="385"/>
      <c r="O516" s="385"/>
      <c r="P516" s="389"/>
      <c r="Q516" s="385"/>
      <c r="R516" s="265"/>
      <c r="S516" s="399"/>
      <c r="T516" s="399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385"/>
      <c r="F517" s="385"/>
      <c r="G517" s="385"/>
      <c r="H517" s="385"/>
      <c r="I517" s="385"/>
      <c r="J517" s="385"/>
      <c r="K517" s="385"/>
      <c r="L517" s="385"/>
      <c r="M517" s="385"/>
      <c r="N517" s="385"/>
      <c r="O517" s="385"/>
      <c r="P517" s="389"/>
      <c r="Q517" s="385"/>
      <c r="R517" s="265"/>
      <c r="S517" s="399"/>
      <c r="T517" s="399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385"/>
      <c r="F518" s="385"/>
      <c r="G518" s="385"/>
      <c r="H518" s="385"/>
      <c r="I518" s="385"/>
      <c r="J518" s="385"/>
      <c r="K518" s="385"/>
      <c r="L518" s="385"/>
      <c r="M518" s="385"/>
      <c r="N518" s="385"/>
      <c r="O518" s="385"/>
      <c r="P518" s="389"/>
      <c r="Q518" s="385"/>
      <c r="R518" s="265"/>
      <c r="S518" s="399"/>
      <c r="T518" s="399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385"/>
      <c r="F519" s="385"/>
      <c r="G519" s="385"/>
      <c r="H519" s="385"/>
      <c r="I519" s="385"/>
      <c r="J519" s="385"/>
      <c r="K519" s="385"/>
      <c r="L519" s="385"/>
      <c r="M519" s="385"/>
      <c r="N519" s="385"/>
      <c r="O519" s="385"/>
      <c r="P519" s="389"/>
      <c r="Q519" s="385"/>
      <c r="R519" s="265"/>
      <c r="S519" s="399"/>
      <c r="T519" s="399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385"/>
      <c r="F520" s="385"/>
      <c r="G520" s="385"/>
      <c r="H520" s="385"/>
      <c r="I520" s="385"/>
      <c r="J520" s="385"/>
      <c r="K520" s="385"/>
      <c r="L520" s="385"/>
      <c r="M520" s="385"/>
      <c r="N520" s="385"/>
      <c r="O520" s="385"/>
      <c r="P520" s="389"/>
      <c r="Q520" s="385"/>
      <c r="R520" s="265"/>
      <c r="S520" s="399"/>
      <c r="T520" s="399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385"/>
      <c r="F521" s="385"/>
      <c r="G521" s="385"/>
      <c r="H521" s="385"/>
      <c r="I521" s="385"/>
      <c r="J521" s="385"/>
      <c r="K521" s="385"/>
      <c r="L521" s="385"/>
      <c r="M521" s="385"/>
      <c r="N521" s="385"/>
      <c r="O521" s="385"/>
      <c r="P521" s="389"/>
      <c r="Q521" s="385"/>
      <c r="R521" s="265"/>
      <c r="S521" s="399"/>
      <c r="T521" s="399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385"/>
      <c r="F522" s="385"/>
      <c r="G522" s="385"/>
      <c r="H522" s="385"/>
      <c r="I522" s="385"/>
      <c r="J522" s="385"/>
      <c r="K522" s="385"/>
      <c r="L522" s="385"/>
      <c r="M522" s="385"/>
      <c r="N522" s="385"/>
      <c r="O522" s="385"/>
      <c r="P522" s="389"/>
      <c r="Q522" s="385"/>
      <c r="R522" s="265"/>
      <c r="S522" s="399"/>
      <c r="T522" s="399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385"/>
      <c r="F523" s="385"/>
      <c r="G523" s="385"/>
      <c r="H523" s="385"/>
      <c r="I523" s="385"/>
      <c r="J523" s="385"/>
      <c r="K523" s="385"/>
      <c r="L523" s="385"/>
      <c r="M523" s="385"/>
      <c r="N523" s="385"/>
      <c r="O523" s="385"/>
      <c r="P523" s="389"/>
      <c r="Q523" s="385"/>
      <c r="R523" s="265"/>
      <c r="S523" s="399"/>
      <c r="T523" s="399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385"/>
      <c r="F524" s="385"/>
      <c r="G524" s="385"/>
      <c r="H524" s="385"/>
      <c r="I524" s="385"/>
      <c r="J524" s="385"/>
      <c r="K524" s="385"/>
      <c r="L524" s="385"/>
      <c r="M524" s="385"/>
      <c r="N524" s="385"/>
      <c r="O524" s="385"/>
      <c r="P524" s="389"/>
      <c r="Q524" s="385"/>
      <c r="R524" s="265"/>
      <c r="S524" s="399"/>
      <c r="T524" s="399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385"/>
      <c r="F525" s="385"/>
      <c r="G525" s="385"/>
      <c r="H525" s="385"/>
      <c r="I525" s="385"/>
      <c r="J525" s="385"/>
      <c r="K525" s="385"/>
      <c r="L525" s="385"/>
      <c r="M525" s="385"/>
      <c r="N525" s="385"/>
      <c r="O525" s="385"/>
      <c r="P525" s="389"/>
      <c r="Q525" s="385"/>
      <c r="R525" s="265"/>
      <c r="S525" s="399"/>
      <c r="T525" s="399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385"/>
      <c r="F526" s="385"/>
      <c r="G526" s="385"/>
      <c r="H526" s="385"/>
      <c r="I526" s="385"/>
      <c r="J526" s="385"/>
      <c r="K526" s="385"/>
      <c r="L526" s="385"/>
      <c r="M526" s="385"/>
      <c r="N526" s="385"/>
      <c r="O526" s="385"/>
      <c r="P526" s="389"/>
      <c r="Q526" s="385"/>
      <c r="R526" s="265"/>
      <c r="S526" s="399"/>
      <c r="T526" s="399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385"/>
      <c r="F527" s="385"/>
      <c r="G527" s="385"/>
      <c r="H527" s="385"/>
      <c r="I527" s="385"/>
      <c r="J527" s="385"/>
      <c r="K527" s="385"/>
      <c r="L527" s="385"/>
      <c r="M527" s="385"/>
      <c r="N527" s="385"/>
      <c r="O527" s="385"/>
      <c r="P527" s="389"/>
      <c r="Q527" s="385"/>
      <c r="R527" s="265"/>
      <c r="S527" s="399"/>
      <c r="T527" s="399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385"/>
      <c r="F528" s="385"/>
      <c r="G528" s="385"/>
      <c r="H528" s="385"/>
      <c r="I528" s="385"/>
      <c r="J528" s="385"/>
      <c r="K528" s="385"/>
      <c r="L528" s="385"/>
      <c r="M528" s="385"/>
      <c r="N528" s="385"/>
      <c r="O528" s="385"/>
      <c r="P528" s="389"/>
      <c r="Q528" s="385"/>
      <c r="R528" s="265"/>
      <c r="S528" s="399"/>
      <c r="T528" s="399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385"/>
      <c r="F529" s="385"/>
      <c r="G529" s="385"/>
      <c r="H529" s="385"/>
      <c r="I529" s="385"/>
      <c r="J529" s="385"/>
      <c r="K529" s="385"/>
      <c r="L529" s="385"/>
      <c r="M529" s="385"/>
      <c r="N529" s="385"/>
      <c r="O529" s="385"/>
      <c r="P529" s="389"/>
      <c r="Q529" s="385"/>
      <c r="R529" s="265"/>
      <c r="S529" s="399"/>
      <c r="T529" s="399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385"/>
      <c r="F530" s="385"/>
      <c r="G530" s="385"/>
      <c r="H530" s="385"/>
      <c r="I530" s="385"/>
      <c r="J530" s="385"/>
      <c r="K530" s="385"/>
      <c r="L530" s="385"/>
      <c r="M530" s="385"/>
      <c r="N530" s="385"/>
      <c r="O530" s="385"/>
      <c r="P530" s="389"/>
      <c r="Q530" s="385"/>
      <c r="R530" s="265"/>
      <c r="S530" s="399"/>
      <c r="T530" s="399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385"/>
      <c r="F531" s="385"/>
      <c r="G531" s="385"/>
      <c r="H531" s="385"/>
      <c r="I531" s="385"/>
      <c r="J531" s="385"/>
      <c r="K531" s="385"/>
      <c r="L531" s="385"/>
      <c r="M531" s="385"/>
      <c r="N531" s="385"/>
      <c r="O531" s="385"/>
      <c r="P531" s="389"/>
      <c r="Q531" s="385"/>
      <c r="R531" s="265"/>
      <c r="S531" s="399"/>
      <c r="T531" s="399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385"/>
      <c r="F532" s="385"/>
      <c r="G532" s="385"/>
      <c r="H532" s="385"/>
      <c r="I532" s="385"/>
      <c r="J532" s="385"/>
      <c r="K532" s="385"/>
      <c r="L532" s="385"/>
      <c r="M532" s="385"/>
      <c r="N532" s="385"/>
      <c r="O532" s="385"/>
      <c r="P532" s="389"/>
      <c r="Q532" s="385"/>
      <c r="R532" s="265"/>
      <c r="S532" s="399"/>
      <c r="T532" s="399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385"/>
      <c r="F533" s="385"/>
      <c r="G533" s="385"/>
      <c r="H533" s="385"/>
      <c r="I533" s="385"/>
      <c r="J533" s="385"/>
      <c r="K533" s="385"/>
      <c r="L533" s="385"/>
      <c r="M533" s="385"/>
      <c r="N533" s="385"/>
      <c r="O533" s="385"/>
      <c r="P533" s="389"/>
      <c r="Q533" s="385"/>
      <c r="R533" s="265"/>
      <c r="S533" s="399"/>
      <c r="T533" s="399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385"/>
      <c r="F534" s="385"/>
      <c r="G534" s="385"/>
      <c r="H534" s="385"/>
      <c r="I534" s="385"/>
      <c r="J534" s="385"/>
      <c r="K534" s="385"/>
      <c r="L534" s="385"/>
      <c r="M534" s="385"/>
      <c r="N534" s="385"/>
      <c r="O534" s="385"/>
      <c r="P534" s="389"/>
      <c r="Q534" s="385"/>
      <c r="R534" s="265"/>
      <c r="S534" s="399"/>
      <c r="T534" s="399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385"/>
      <c r="F535" s="385"/>
      <c r="G535" s="385"/>
      <c r="H535" s="385"/>
      <c r="I535" s="385"/>
      <c r="J535" s="385"/>
      <c r="K535" s="385"/>
      <c r="L535" s="385"/>
      <c r="M535" s="385"/>
      <c r="N535" s="385"/>
      <c r="O535" s="385"/>
      <c r="P535" s="389"/>
      <c r="Q535" s="385"/>
      <c r="R535" s="265"/>
      <c r="S535" s="399"/>
      <c r="T535" s="399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385"/>
      <c r="F536" s="385"/>
      <c r="G536" s="385"/>
      <c r="H536" s="385"/>
      <c r="I536" s="385"/>
      <c r="J536" s="385"/>
      <c r="K536" s="385"/>
      <c r="L536" s="385"/>
      <c r="M536" s="385"/>
      <c r="N536" s="385"/>
      <c r="O536" s="385"/>
      <c r="P536" s="389"/>
      <c r="Q536" s="385"/>
      <c r="R536" s="265"/>
      <c r="S536" s="399"/>
      <c r="T536" s="399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385"/>
      <c r="F537" s="385"/>
      <c r="G537" s="385"/>
      <c r="H537" s="385"/>
      <c r="I537" s="385"/>
      <c r="J537" s="385"/>
      <c r="K537" s="385"/>
      <c r="L537" s="385"/>
      <c r="M537" s="385"/>
      <c r="N537" s="385"/>
      <c r="O537" s="385"/>
      <c r="P537" s="389"/>
      <c r="Q537" s="385"/>
      <c r="R537" s="265"/>
      <c r="S537" s="399"/>
      <c r="T537" s="399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385"/>
      <c r="F538" s="385"/>
      <c r="G538" s="385"/>
      <c r="H538" s="385"/>
      <c r="I538" s="385"/>
      <c r="J538" s="385"/>
      <c r="K538" s="385"/>
      <c r="L538" s="385"/>
      <c r="M538" s="385"/>
      <c r="N538" s="385"/>
      <c r="O538" s="385"/>
      <c r="P538" s="389"/>
      <c r="Q538" s="385"/>
      <c r="R538" s="265"/>
      <c r="S538" s="399"/>
      <c r="T538" s="399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385"/>
      <c r="F539" s="385"/>
      <c r="G539" s="385"/>
      <c r="H539" s="385"/>
      <c r="I539" s="385"/>
      <c r="J539" s="385"/>
      <c r="K539" s="385"/>
      <c r="L539" s="385"/>
      <c r="M539" s="385"/>
      <c r="N539" s="385"/>
      <c r="O539" s="385"/>
      <c r="P539" s="389"/>
      <c r="Q539" s="385"/>
      <c r="R539" s="265"/>
      <c r="S539" s="399"/>
      <c r="T539" s="399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385"/>
      <c r="F540" s="385"/>
      <c r="G540" s="385"/>
      <c r="H540" s="385"/>
      <c r="I540" s="385"/>
      <c r="J540" s="385"/>
      <c r="K540" s="385"/>
      <c r="L540" s="385"/>
      <c r="M540" s="385"/>
      <c r="N540" s="385"/>
      <c r="O540" s="385"/>
      <c r="P540" s="389"/>
      <c r="Q540" s="385"/>
      <c r="R540" s="265"/>
      <c r="S540" s="399"/>
      <c r="T540" s="399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385"/>
      <c r="F541" s="385"/>
      <c r="G541" s="385"/>
      <c r="H541" s="385"/>
      <c r="I541" s="385"/>
      <c r="J541" s="385"/>
      <c r="K541" s="385"/>
      <c r="L541" s="385"/>
      <c r="M541" s="385"/>
      <c r="N541" s="385"/>
      <c r="O541" s="385"/>
      <c r="P541" s="389"/>
      <c r="Q541" s="385"/>
      <c r="R541" s="265"/>
      <c r="S541" s="399"/>
      <c r="T541" s="399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385"/>
      <c r="F542" s="385"/>
      <c r="G542" s="385"/>
      <c r="H542" s="385"/>
      <c r="I542" s="385"/>
      <c r="J542" s="385"/>
      <c r="K542" s="385"/>
      <c r="L542" s="385"/>
      <c r="M542" s="385"/>
      <c r="N542" s="385"/>
      <c r="O542" s="385"/>
      <c r="P542" s="389"/>
      <c r="Q542" s="385"/>
      <c r="R542" s="265"/>
      <c r="S542" s="399"/>
      <c r="T542" s="399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385"/>
      <c r="F543" s="385"/>
      <c r="G543" s="385"/>
      <c r="H543" s="385"/>
      <c r="I543" s="385"/>
      <c r="J543" s="385"/>
      <c r="K543" s="385"/>
      <c r="L543" s="385"/>
      <c r="M543" s="385"/>
      <c r="N543" s="385"/>
      <c r="O543" s="385"/>
      <c r="P543" s="389"/>
      <c r="Q543" s="385"/>
      <c r="R543" s="265"/>
      <c r="S543" s="399"/>
      <c r="T543" s="399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385"/>
      <c r="F544" s="385"/>
      <c r="G544" s="385"/>
      <c r="H544" s="385"/>
      <c r="I544" s="385"/>
      <c r="J544" s="385"/>
      <c r="K544" s="385"/>
      <c r="L544" s="385"/>
      <c r="M544" s="385"/>
      <c r="N544" s="385"/>
      <c r="O544" s="385"/>
      <c r="P544" s="389"/>
      <c r="Q544" s="385"/>
      <c r="R544" s="265"/>
      <c r="S544" s="399"/>
      <c r="T544" s="399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385"/>
      <c r="F545" s="385"/>
      <c r="G545" s="385"/>
      <c r="H545" s="385"/>
      <c r="I545" s="385"/>
      <c r="J545" s="385"/>
      <c r="K545" s="385"/>
      <c r="L545" s="385"/>
      <c r="M545" s="385"/>
      <c r="N545" s="385"/>
      <c r="O545" s="385"/>
      <c r="P545" s="389"/>
      <c r="Q545" s="385"/>
      <c r="R545" s="265"/>
      <c r="S545" s="399"/>
      <c r="T545" s="399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385"/>
      <c r="F546" s="385"/>
      <c r="G546" s="385"/>
      <c r="H546" s="385"/>
      <c r="I546" s="385"/>
      <c r="J546" s="385"/>
      <c r="K546" s="385"/>
      <c r="L546" s="385"/>
      <c r="M546" s="385"/>
      <c r="N546" s="385"/>
      <c r="O546" s="385"/>
      <c r="P546" s="389"/>
      <c r="Q546" s="385"/>
      <c r="R546" s="265"/>
      <c r="S546" s="399"/>
      <c r="T546" s="399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385"/>
      <c r="F547" s="385"/>
      <c r="G547" s="385"/>
      <c r="H547" s="385"/>
      <c r="I547" s="385"/>
      <c r="J547" s="385"/>
      <c r="K547" s="385"/>
      <c r="L547" s="385"/>
      <c r="M547" s="385"/>
      <c r="N547" s="385"/>
      <c r="O547" s="385"/>
      <c r="P547" s="389"/>
      <c r="Q547" s="385"/>
      <c r="R547" s="265"/>
      <c r="S547" s="399"/>
      <c r="T547" s="399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385"/>
      <c r="F548" s="385"/>
      <c r="G548" s="385"/>
      <c r="H548" s="385"/>
      <c r="I548" s="385"/>
      <c r="J548" s="385"/>
      <c r="K548" s="385"/>
      <c r="L548" s="385"/>
      <c r="M548" s="385"/>
      <c r="N548" s="385"/>
      <c r="O548" s="385"/>
      <c r="P548" s="389"/>
      <c r="Q548" s="385"/>
      <c r="R548" s="265"/>
      <c r="S548" s="399"/>
      <c r="T548" s="399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385"/>
      <c r="F549" s="385"/>
      <c r="G549" s="385"/>
      <c r="H549" s="385"/>
      <c r="I549" s="385"/>
      <c r="J549" s="385"/>
      <c r="K549" s="385"/>
      <c r="L549" s="385"/>
      <c r="M549" s="385"/>
      <c r="N549" s="385"/>
      <c r="O549" s="385"/>
      <c r="P549" s="389"/>
      <c r="Q549" s="385"/>
      <c r="R549" s="265"/>
      <c r="S549" s="399"/>
      <c r="T549" s="399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385"/>
      <c r="F550" s="385"/>
      <c r="G550" s="385"/>
      <c r="H550" s="385"/>
      <c r="I550" s="385"/>
      <c r="J550" s="385"/>
      <c r="K550" s="385"/>
      <c r="L550" s="385"/>
      <c r="M550" s="385"/>
      <c r="N550" s="385"/>
      <c r="O550" s="385"/>
      <c r="P550" s="389"/>
      <c r="Q550" s="385"/>
      <c r="R550" s="265"/>
      <c r="S550" s="399"/>
      <c r="T550" s="399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385"/>
      <c r="F551" s="385"/>
      <c r="G551" s="385"/>
      <c r="H551" s="385"/>
      <c r="I551" s="385"/>
      <c r="J551" s="385"/>
      <c r="K551" s="385"/>
      <c r="L551" s="385"/>
      <c r="M551" s="385"/>
      <c r="N551" s="385"/>
      <c r="O551" s="385"/>
      <c r="P551" s="389"/>
      <c r="Q551" s="385"/>
      <c r="R551" s="265"/>
      <c r="S551" s="399"/>
      <c r="T551" s="399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385"/>
      <c r="F552" s="385"/>
      <c r="G552" s="385"/>
      <c r="H552" s="385"/>
      <c r="I552" s="385"/>
      <c r="J552" s="385"/>
      <c r="K552" s="385"/>
      <c r="L552" s="385"/>
      <c r="M552" s="385"/>
      <c r="N552" s="385"/>
      <c r="O552" s="385"/>
      <c r="P552" s="389"/>
      <c r="Q552" s="385"/>
      <c r="R552" s="265"/>
      <c r="S552" s="399"/>
      <c r="T552" s="399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385"/>
      <c r="F553" s="385"/>
      <c r="G553" s="385"/>
      <c r="H553" s="385"/>
      <c r="I553" s="385"/>
      <c r="J553" s="385"/>
      <c r="K553" s="385"/>
      <c r="L553" s="385"/>
      <c r="M553" s="385"/>
      <c r="N553" s="385"/>
      <c r="O553" s="385"/>
      <c r="P553" s="389"/>
      <c r="Q553" s="385"/>
      <c r="R553" s="265"/>
      <c r="S553" s="399"/>
      <c r="T553" s="399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385"/>
      <c r="F554" s="385"/>
      <c r="G554" s="385"/>
      <c r="H554" s="385"/>
      <c r="I554" s="385"/>
      <c r="J554" s="385"/>
      <c r="K554" s="385"/>
      <c r="L554" s="385"/>
      <c r="M554" s="385"/>
      <c r="N554" s="385"/>
      <c r="O554" s="385"/>
      <c r="P554" s="389"/>
      <c r="Q554" s="385"/>
      <c r="R554" s="265"/>
      <c r="S554" s="399"/>
      <c r="T554" s="399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385"/>
      <c r="F555" s="385"/>
      <c r="G555" s="385"/>
      <c r="H555" s="385"/>
      <c r="I555" s="385"/>
      <c r="J555" s="385"/>
      <c r="K555" s="385"/>
      <c r="L555" s="385"/>
      <c r="M555" s="385"/>
      <c r="N555" s="385"/>
      <c r="O555" s="385"/>
      <c r="P555" s="389"/>
      <c r="Q555" s="385"/>
      <c r="R555" s="265"/>
      <c r="S555" s="399"/>
      <c r="T555" s="399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385"/>
      <c r="F556" s="385"/>
      <c r="G556" s="385"/>
      <c r="H556" s="385"/>
      <c r="I556" s="385"/>
      <c r="J556" s="385"/>
      <c r="K556" s="385"/>
      <c r="L556" s="385"/>
      <c r="M556" s="385"/>
      <c r="N556" s="385"/>
      <c r="O556" s="385"/>
      <c r="P556" s="389"/>
      <c r="Q556" s="385"/>
      <c r="R556" s="265"/>
      <c r="S556" s="399"/>
      <c r="T556" s="399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385"/>
      <c r="F557" s="385"/>
      <c r="G557" s="385"/>
      <c r="H557" s="385"/>
      <c r="I557" s="385"/>
      <c r="J557" s="385"/>
      <c r="K557" s="385"/>
      <c r="L557" s="385"/>
      <c r="M557" s="385"/>
      <c r="N557" s="385"/>
      <c r="O557" s="385"/>
      <c r="P557" s="389"/>
      <c r="Q557" s="385"/>
      <c r="R557" s="265"/>
      <c r="S557" s="399"/>
      <c r="T557" s="399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385"/>
      <c r="F558" s="385"/>
      <c r="G558" s="385"/>
      <c r="H558" s="385"/>
      <c r="I558" s="385"/>
      <c r="J558" s="385"/>
      <c r="K558" s="385"/>
      <c r="L558" s="385"/>
      <c r="M558" s="385"/>
      <c r="N558" s="385"/>
      <c r="O558" s="385"/>
      <c r="P558" s="389"/>
      <c r="Q558" s="385"/>
      <c r="R558" s="265"/>
      <c r="S558" s="399"/>
      <c r="T558" s="399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385"/>
      <c r="F559" s="385"/>
      <c r="G559" s="385"/>
      <c r="H559" s="385"/>
      <c r="I559" s="385"/>
      <c r="J559" s="385"/>
      <c r="K559" s="385"/>
      <c r="L559" s="385"/>
      <c r="M559" s="385"/>
      <c r="N559" s="385"/>
      <c r="O559" s="385"/>
      <c r="P559" s="389"/>
      <c r="Q559" s="385"/>
      <c r="R559" s="265"/>
      <c r="S559" s="399"/>
      <c r="T559" s="399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385"/>
      <c r="F560" s="385"/>
      <c r="G560" s="385"/>
      <c r="H560" s="385"/>
      <c r="I560" s="385"/>
      <c r="J560" s="385"/>
      <c r="K560" s="385"/>
      <c r="L560" s="385"/>
      <c r="M560" s="385"/>
      <c r="N560" s="385"/>
      <c r="O560" s="385"/>
      <c r="P560" s="389"/>
      <c r="Q560" s="385"/>
      <c r="R560" s="265"/>
      <c r="S560" s="399"/>
      <c r="T560" s="399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385"/>
      <c r="F561" s="385"/>
      <c r="G561" s="385"/>
      <c r="H561" s="385"/>
      <c r="I561" s="385"/>
      <c r="J561" s="385"/>
      <c r="K561" s="385"/>
      <c r="L561" s="385"/>
      <c r="M561" s="385"/>
      <c r="N561" s="385"/>
      <c r="O561" s="385"/>
      <c r="P561" s="389"/>
      <c r="Q561" s="385"/>
      <c r="R561" s="265"/>
      <c r="S561" s="399"/>
      <c r="T561" s="399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385"/>
      <c r="F562" s="385"/>
      <c r="G562" s="385"/>
      <c r="H562" s="385"/>
      <c r="I562" s="385"/>
      <c r="J562" s="385"/>
      <c r="K562" s="385"/>
      <c r="L562" s="385"/>
      <c r="M562" s="385"/>
      <c r="N562" s="385"/>
      <c r="O562" s="385"/>
      <c r="P562" s="389"/>
      <c r="Q562" s="385"/>
      <c r="R562" s="265"/>
      <c r="S562" s="399"/>
      <c r="T562" s="399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385"/>
      <c r="F563" s="385"/>
      <c r="G563" s="385"/>
      <c r="H563" s="385"/>
      <c r="I563" s="385"/>
      <c r="J563" s="385"/>
      <c r="K563" s="385"/>
      <c r="L563" s="385"/>
      <c r="M563" s="385"/>
      <c r="N563" s="385"/>
      <c r="O563" s="385"/>
      <c r="P563" s="389"/>
      <c r="Q563" s="385"/>
      <c r="R563" s="265"/>
      <c r="S563" s="399"/>
      <c r="T563" s="399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385"/>
      <c r="F564" s="385"/>
      <c r="G564" s="385"/>
      <c r="H564" s="385"/>
      <c r="I564" s="385"/>
      <c r="J564" s="385"/>
      <c r="K564" s="385"/>
      <c r="L564" s="385"/>
      <c r="M564" s="385"/>
      <c r="N564" s="385"/>
      <c r="O564" s="385"/>
      <c r="P564" s="389"/>
      <c r="Q564" s="385"/>
      <c r="R564" s="265"/>
      <c r="S564" s="399"/>
      <c r="T564" s="399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385"/>
      <c r="F565" s="385"/>
      <c r="G565" s="385"/>
      <c r="H565" s="385"/>
      <c r="I565" s="385"/>
      <c r="J565" s="385"/>
      <c r="K565" s="385"/>
      <c r="L565" s="385"/>
      <c r="M565" s="385"/>
      <c r="N565" s="385"/>
      <c r="O565" s="385"/>
      <c r="P565" s="389"/>
      <c r="Q565" s="385"/>
      <c r="R565" s="265"/>
      <c r="S565" s="399"/>
      <c r="T565" s="399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385"/>
      <c r="F566" s="385"/>
      <c r="G566" s="385"/>
      <c r="H566" s="385"/>
      <c r="I566" s="385"/>
      <c r="J566" s="385"/>
      <c r="K566" s="385"/>
      <c r="L566" s="385"/>
      <c r="M566" s="385"/>
      <c r="N566" s="385"/>
      <c r="O566" s="385"/>
      <c r="P566" s="389"/>
      <c r="Q566" s="385"/>
      <c r="R566" s="265"/>
      <c r="S566" s="399"/>
      <c r="T566" s="399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385"/>
      <c r="F567" s="385"/>
      <c r="G567" s="385"/>
      <c r="H567" s="385"/>
      <c r="I567" s="385"/>
      <c r="J567" s="385"/>
      <c r="K567" s="385"/>
      <c r="L567" s="385"/>
      <c r="M567" s="385"/>
      <c r="N567" s="385"/>
      <c r="O567" s="385"/>
      <c r="P567" s="389"/>
      <c r="Q567" s="385"/>
      <c r="R567" s="265"/>
      <c r="S567" s="399"/>
      <c r="T567" s="399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385"/>
      <c r="F568" s="385"/>
      <c r="G568" s="385"/>
      <c r="H568" s="385"/>
      <c r="I568" s="385"/>
      <c r="J568" s="385"/>
      <c r="K568" s="385"/>
      <c r="L568" s="385"/>
      <c r="M568" s="385"/>
      <c r="N568" s="385"/>
      <c r="O568" s="385"/>
      <c r="P568" s="389"/>
      <c r="Q568" s="385"/>
      <c r="R568" s="265"/>
      <c r="S568" s="399"/>
      <c r="T568" s="399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385"/>
      <c r="F569" s="385"/>
      <c r="G569" s="385"/>
      <c r="H569" s="385"/>
      <c r="I569" s="385"/>
      <c r="J569" s="385"/>
      <c r="K569" s="385"/>
      <c r="L569" s="385"/>
      <c r="M569" s="385"/>
      <c r="N569" s="385"/>
      <c r="O569" s="385"/>
      <c r="P569" s="389"/>
      <c r="Q569" s="385"/>
      <c r="R569" s="265"/>
      <c r="S569" s="399"/>
      <c r="T569" s="399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385"/>
      <c r="F570" s="385"/>
      <c r="G570" s="385"/>
      <c r="H570" s="385"/>
      <c r="I570" s="385"/>
      <c r="J570" s="385"/>
      <c r="K570" s="385"/>
      <c r="L570" s="385"/>
      <c r="M570" s="385"/>
      <c r="N570" s="385"/>
      <c r="O570" s="385"/>
      <c r="P570" s="389"/>
      <c r="Q570" s="385"/>
      <c r="R570" s="265"/>
      <c r="S570" s="399"/>
      <c r="T570" s="399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385"/>
      <c r="F571" s="385"/>
      <c r="G571" s="385"/>
      <c r="H571" s="385"/>
      <c r="I571" s="385"/>
      <c r="J571" s="385"/>
      <c r="K571" s="385"/>
      <c r="L571" s="385"/>
      <c r="M571" s="385"/>
      <c r="N571" s="385"/>
      <c r="O571" s="385"/>
      <c r="P571" s="389"/>
      <c r="Q571" s="385"/>
      <c r="R571" s="265"/>
      <c r="S571" s="399"/>
      <c r="T571" s="399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385"/>
      <c r="F572" s="385"/>
      <c r="G572" s="385"/>
      <c r="H572" s="385"/>
      <c r="I572" s="385"/>
      <c r="J572" s="385"/>
      <c r="K572" s="385"/>
      <c r="L572" s="385"/>
      <c r="M572" s="385"/>
      <c r="N572" s="385"/>
      <c r="O572" s="385"/>
      <c r="P572" s="389"/>
      <c r="Q572" s="385"/>
      <c r="R572" s="265"/>
      <c r="S572" s="399"/>
      <c r="T572" s="399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385"/>
      <c r="F573" s="385"/>
      <c r="G573" s="385"/>
      <c r="H573" s="385"/>
      <c r="I573" s="385"/>
      <c r="J573" s="385"/>
      <c r="K573" s="385"/>
      <c r="L573" s="385"/>
      <c r="M573" s="385"/>
      <c r="N573" s="385"/>
      <c r="O573" s="385"/>
      <c r="P573" s="389"/>
      <c r="Q573" s="385"/>
      <c r="R573" s="265"/>
      <c r="S573" s="399"/>
      <c r="T573" s="399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385"/>
      <c r="F574" s="385"/>
      <c r="G574" s="385"/>
      <c r="H574" s="385"/>
      <c r="I574" s="385"/>
      <c r="J574" s="385"/>
      <c r="K574" s="385"/>
      <c r="L574" s="385"/>
      <c r="M574" s="385"/>
      <c r="N574" s="385"/>
      <c r="O574" s="385"/>
      <c r="P574" s="389"/>
      <c r="Q574" s="385"/>
      <c r="R574" s="265"/>
      <c r="S574" s="399"/>
      <c r="T574" s="399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385"/>
      <c r="F575" s="385"/>
      <c r="G575" s="385"/>
      <c r="H575" s="385"/>
      <c r="I575" s="385"/>
      <c r="J575" s="385"/>
      <c r="K575" s="385"/>
      <c r="L575" s="385"/>
      <c r="M575" s="385"/>
      <c r="N575" s="385"/>
      <c r="O575" s="385"/>
      <c r="P575" s="389"/>
      <c r="Q575" s="385"/>
      <c r="R575" s="265"/>
      <c r="S575" s="399"/>
      <c r="T575" s="399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385"/>
      <c r="F576" s="385"/>
      <c r="G576" s="385"/>
      <c r="H576" s="385"/>
      <c r="I576" s="385"/>
      <c r="J576" s="385"/>
      <c r="K576" s="385"/>
      <c r="L576" s="385"/>
      <c r="M576" s="385"/>
      <c r="N576" s="385"/>
      <c r="O576" s="385"/>
      <c r="P576" s="389"/>
      <c r="Q576" s="385"/>
      <c r="R576" s="265"/>
      <c r="S576" s="399"/>
      <c r="T576" s="399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385"/>
      <c r="F577" s="385"/>
      <c r="G577" s="385"/>
      <c r="H577" s="385"/>
      <c r="I577" s="385"/>
      <c r="J577" s="385"/>
      <c r="K577" s="385"/>
      <c r="L577" s="385"/>
      <c r="M577" s="385"/>
      <c r="N577" s="385"/>
      <c r="O577" s="385"/>
      <c r="P577" s="389"/>
      <c r="Q577" s="385"/>
      <c r="R577" s="265"/>
      <c r="S577" s="399"/>
      <c r="T577" s="399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385"/>
      <c r="F578" s="385"/>
      <c r="G578" s="385"/>
      <c r="H578" s="385"/>
      <c r="I578" s="385"/>
      <c r="J578" s="385"/>
      <c r="K578" s="385"/>
      <c r="L578" s="385"/>
      <c r="M578" s="385"/>
      <c r="N578" s="385"/>
      <c r="O578" s="385"/>
      <c r="P578" s="389"/>
      <c r="Q578" s="385"/>
      <c r="R578" s="265"/>
      <c r="S578" s="399"/>
      <c r="T578" s="399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385"/>
      <c r="F579" s="385"/>
      <c r="G579" s="385"/>
      <c r="H579" s="385"/>
      <c r="I579" s="385"/>
      <c r="J579" s="385"/>
      <c r="K579" s="385"/>
      <c r="L579" s="385"/>
      <c r="M579" s="385"/>
      <c r="N579" s="385"/>
      <c r="O579" s="385"/>
      <c r="P579" s="389"/>
      <c r="Q579" s="385"/>
      <c r="R579" s="265"/>
      <c r="S579" s="399"/>
      <c r="T579" s="399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385"/>
      <c r="F580" s="385"/>
      <c r="G580" s="385"/>
      <c r="H580" s="385"/>
      <c r="I580" s="385"/>
      <c r="J580" s="385"/>
      <c r="K580" s="385"/>
      <c r="L580" s="385"/>
      <c r="M580" s="385"/>
      <c r="N580" s="385"/>
      <c r="O580" s="385"/>
      <c r="P580" s="389"/>
      <c r="Q580" s="385"/>
      <c r="R580" s="265"/>
      <c r="S580" s="399"/>
      <c r="T580" s="399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385"/>
      <c r="F581" s="385"/>
      <c r="G581" s="385"/>
      <c r="H581" s="385"/>
      <c r="I581" s="385"/>
      <c r="J581" s="385"/>
      <c r="K581" s="385"/>
      <c r="L581" s="385"/>
      <c r="M581" s="385"/>
      <c r="N581" s="385"/>
      <c r="O581" s="385"/>
      <c r="P581" s="389"/>
      <c r="Q581" s="385"/>
      <c r="R581" s="265"/>
      <c r="S581" s="399"/>
      <c r="T581" s="399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385"/>
      <c r="F582" s="385"/>
      <c r="G582" s="385"/>
      <c r="H582" s="385"/>
      <c r="I582" s="385"/>
      <c r="J582" s="385"/>
      <c r="K582" s="385"/>
      <c r="L582" s="385"/>
      <c r="M582" s="385"/>
      <c r="N582" s="385"/>
      <c r="O582" s="385"/>
      <c r="P582" s="389"/>
      <c r="Q582" s="385"/>
      <c r="R582" s="265"/>
      <c r="S582" s="399"/>
      <c r="T582" s="399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385"/>
      <c r="F583" s="385"/>
      <c r="G583" s="385"/>
      <c r="H583" s="385"/>
      <c r="I583" s="385"/>
      <c r="J583" s="385"/>
      <c r="K583" s="385"/>
      <c r="L583" s="385"/>
      <c r="M583" s="385"/>
      <c r="N583" s="385"/>
      <c r="O583" s="385"/>
      <c r="P583" s="389"/>
      <c r="Q583" s="385"/>
      <c r="R583" s="265"/>
      <c r="S583" s="399"/>
      <c r="T583" s="399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385"/>
      <c r="F584" s="385"/>
      <c r="G584" s="385"/>
      <c r="H584" s="385"/>
      <c r="I584" s="385"/>
      <c r="J584" s="385"/>
      <c r="K584" s="385"/>
      <c r="L584" s="385"/>
      <c r="M584" s="385"/>
      <c r="N584" s="385"/>
      <c r="O584" s="385"/>
      <c r="P584" s="389"/>
      <c r="Q584" s="385"/>
      <c r="R584" s="265"/>
      <c r="S584" s="399"/>
      <c r="T584" s="399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385"/>
      <c r="F585" s="385"/>
      <c r="G585" s="385"/>
      <c r="H585" s="385"/>
      <c r="I585" s="385"/>
      <c r="J585" s="385"/>
      <c r="K585" s="385"/>
      <c r="L585" s="385"/>
      <c r="M585" s="385"/>
      <c r="N585" s="385"/>
      <c r="O585" s="385"/>
      <c r="P585" s="389"/>
      <c r="Q585" s="385"/>
      <c r="R585" s="265"/>
      <c r="S585" s="399"/>
      <c r="T585" s="399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385"/>
      <c r="F586" s="385"/>
      <c r="G586" s="385"/>
      <c r="H586" s="385"/>
      <c r="I586" s="385"/>
      <c r="J586" s="385"/>
      <c r="K586" s="385"/>
      <c r="L586" s="385"/>
      <c r="M586" s="385"/>
      <c r="N586" s="385"/>
      <c r="O586" s="385"/>
      <c r="P586" s="389"/>
      <c r="Q586" s="385"/>
      <c r="R586" s="265"/>
      <c r="S586" s="399"/>
      <c r="T586" s="399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385"/>
      <c r="F587" s="385"/>
      <c r="G587" s="385"/>
      <c r="H587" s="385"/>
      <c r="I587" s="385"/>
      <c r="J587" s="385"/>
      <c r="K587" s="385"/>
      <c r="L587" s="385"/>
      <c r="M587" s="385"/>
      <c r="N587" s="385"/>
      <c r="O587" s="385"/>
      <c r="P587" s="389"/>
      <c r="Q587" s="385"/>
      <c r="R587" s="265"/>
      <c r="S587" s="399"/>
      <c r="T587" s="399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385"/>
      <c r="F588" s="385"/>
      <c r="G588" s="385"/>
      <c r="H588" s="385"/>
      <c r="I588" s="385"/>
      <c r="J588" s="385"/>
      <c r="K588" s="385"/>
      <c r="L588" s="385"/>
      <c r="M588" s="385"/>
      <c r="N588" s="385"/>
      <c r="O588" s="385"/>
      <c r="P588" s="389"/>
      <c r="Q588" s="385"/>
      <c r="R588" s="265"/>
      <c r="S588" s="399"/>
      <c r="T588" s="399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385"/>
      <c r="F589" s="385"/>
      <c r="G589" s="385"/>
      <c r="H589" s="385"/>
      <c r="I589" s="385"/>
      <c r="J589" s="385"/>
      <c r="K589" s="385"/>
      <c r="L589" s="385"/>
      <c r="M589" s="385"/>
      <c r="N589" s="385"/>
      <c r="O589" s="385"/>
      <c r="P589" s="389"/>
      <c r="Q589" s="385"/>
      <c r="R589" s="265"/>
      <c r="S589" s="399"/>
      <c r="T589" s="399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385"/>
      <c r="F590" s="385"/>
      <c r="G590" s="385"/>
      <c r="H590" s="385"/>
      <c r="I590" s="385"/>
      <c r="J590" s="385"/>
      <c r="K590" s="385"/>
      <c r="L590" s="385"/>
      <c r="M590" s="385"/>
      <c r="N590" s="385"/>
      <c r="O590" s="385"/>
      <c r="P590" s="389"/>
      <c r="Q590" s="385"/>
      <c r="R590" s="265"/>
      <c r="S590" s="399"/>
      <c r="T590" s="399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385"/>
      <c r="F591" s="385"/>
      <c r="G591" s="385"/>
      <c r="H591" s="385"/>
      <c r="I591" s="385"/>
      <c r="J591" s="385"/>
      <c r="K591" s="385"/>
      <c r="L591" s="385"/>
      <c r="M591" s="385"/>
      <c r="N591" s="385"/>
      <c r="O591" s="385"/>
      <c r="P591" s="389"/>
      <c r="Q591" s="385"/>
      <c r="R591" s="265"/>
      <c r="S591" s="399"/>
      <c r="T591" s="399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385"/>
      <c r="F592" s="385"/>
      <c r="G592" s="385"/>
      <c r="H592" s="385"/>
      <c r="I592" s="385"/>
      <c r="J592" s="385"/>
      <c r="K592" s="385"/>
      <c r="L592" s="385"/>
      <c r="M592" s="385"/>
      <c r="N592" s="385"/>
      <c r="O592" s="385"/>
      <c r="P592" s="389"/>
      <c r="Q592" s="385"/>
      <c r="R592" s="265"/>
      <c r="S592" s="399"/>
      <c r="T592" s="399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385"/>
      <c r="F593" s="385"/>
      <c r="G593" s="385"/>
      <c r="H593" s="385"/>
      <c r="I593" s="385"/>
      <c r="J593" s="385"/>
      <c r="K593" s="385"/>
      <c r="L593" s="385"/>
      <c r="M593" s="385"/>
      <c r="N593" s="385"/>
      <c r="O593" s="385"/>
      <c r="P593" s="389"/>
      <c r="Q593" s="385"/>
      <c r="R593" s="265"/>
      <c r="S593" s="399"/>
      <c r="T593" s="399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385"/>
      <c r="F594" s="385"/>
      <c r="G594" s="385"/>
      <c r="H594" s="385"/>
      <c r="I594" s="385"/>
      <c r="J594" s="385"/>
      <c r="K594" s="385"/>
      <c r="L594" s="385"/>
      <c r="M594" s="385"/>
      <c r="N594" s="385"/>
      <c r="O594" s="385"/>
      <c r="P594" s="389"/>
      <c r="Q594" s="385"/>
      <c r="R594" s="265"/>
      <c r="S594" s="399"/>
      <c r="T594" s="399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385"/>
      <c r="F595" s="385"/>
      <c r="G595" s="385"/>
      <c r="H595" s="385"/>
      <c r="I595" s="385"/>
      <c r="J595" s="385"/>
      <c r="K595" s="385"/>
      <c r="L595" s="385"/>
      <c r="M595" s="385"/>
      <c r="N595" s="385"/>
      <c r="O595" s="385"/>
      <c r="P595" s="389"/>
      <c r="Q595" s="385"/>
      <c r="R595" s="265"/>
      <c r="S595" s="399"/>
      <c r="T595" s="399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385"/>
      <c r="F596" s="385"/>
      <c r="G596" s="385"/>
      <c r="H596" s="385"/>
      <c r="I596" s="385"/>
      <c r="J596" s="385"/>
      <c r="K596" s="385"/>
      <c r="L596" s="385"/>
      <c r="M596" s="385"/>
      <c r="N596" s="385"/>
      <c r="O596" s="385"/>
      <c r="P596" s="389"/>
      <c r="Q596" s="385"/>
      <c r="R596" s="265"/>
      <c r="S596" s="399"/>
      <c r="T596" s="399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385"/>
      <c r="F597" s="385"/>
      <c r="G597" s="385"/>
      <c r="H597" s="385"/>
      <c r="I597" s="385"/>
      <c r="J597" s="385"/>
      <c r="K597" s="385"/>
      <c r="L597" s="385"/>
      <c r="M597" s="385"/>
      <c r="N597" s="385"/>
      <c r="O597" s="385"/>
      <c r="P597" s="389"/>
      <c r="Q597" s="385"/>
      <c r="R597" s="265"/>
      <c r="S597" s="399"/>
      <c r="T597" s="399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385"/>
      <c r="F598" s="385"/>
      <c r="G598" s="385"/>
      <c r="H598" s="385"/>
      <c r="I598" s="385"/>
      <c r="J598" s="385"/>
      <c r="K598" s="385"/>
      <c r="L598" s="385"/>
      <c r="M598" s="385"/>
      <c r="N598" s="385"/>
      <c r="O598" s="385"/>
      <c r="P598" s="389"/>
      <c r="Q598" s="385"/>
      <c r="R598" s="265"/>
      <c r="S598" s="399"/>
      <c r="T598" s="399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385"/>
      <c r="F599" s="385"/>
      <c r="G599" s="385"/>
      <c r="H599" s="385"/>
      <c r="I599" s="385"/>
      <c r="J599" s="385"/>
      <c r="K599" s="385"/>
      <c r="L599" s="385"/>
      <c r="M599" s="385"/>
      <c r="N599" s="385"/>
      <c r="O599" s="385"/>
      <c r="P599" s="389"/>
      <c r="Q599" s="385"/>
      <c r="R599" s="265"/>
      <c r="S599" s="399"/>
      <c r="T599" s="399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385"/>
      <c r="F600" s="385"/>
      <c r="G600" s="385"/>
      <c r="H600" s="385"/>
      <c r="I600" s="385"/>
      <c r="J600" s="385"/>
      <c r="K600" s="385"/>
      <c r="L600" s="385"/>
      <c r="M600" s="385"/>
      <c r="N600" s="385"/>
      <c r="O600" s="385"/>
      <c r="P600" s="389"/>
      <c r="Q600" s="385"/>
      <c r="R600" s="265"/>
      <c r="S600" s="399"/>
      <c r="T600" s="399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385"/>
      <c r="F601" s="385"/>
      <c r="G601" s="385"/>
      <c r="H601" s="385"/>
      <c r="I601" s="385"/>
      <c r="J601" s="385"/>
      <c r="K601" s="385"/>
      <c r="L601" s="385"/>
      <c r="M601" s="385"/>
      <c r="N601" s="385"/>
      <c r="O601" s="385"/>
      <c r="P601" s="389"/>
      <c r="Q601" s="385"/>
      <c r="R601" s="265"/>
      <c r="S601" s="399"/>
      <c r="T601" s="399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385"/>
      <c r="F602" s="385"/>
      <c r="G602" s="385"/>
      <c r="H602" s="385"/>
      <c r="I602" s="385"/>
      <c r="J602" s="385"/>
      <c r="K602" s="385"/>
      <c r="L602" s="385"/>
      <c r="M602" s="385"/>
      <c r="N602" s="385"/>
      <c r="O602" s="385"/>
      <c r="P602" s="389"/>
      <c r="Q602" s="385"/>
      <c r="R602" s="265"/>
      <c r="S602" s="399"/>
      <c r="T602" s="399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385"/>
      <c r="F603" s="385"/>
      <c r="G603" s="385"/>
      <c r="H603" s="385"/>
      <c r="I603" s="385"/>
      <c r="J603" s="385"/>
      <c r="K603" s="385"/>
      <c r="L603" s="385"/>
      <c r="M603" s="385"/>
      <c r="N603" s="385"/>
      <c r="O603" s="385"/>
      <c r="P603" s="389"/>
      <c r="Q603" s="385"/>
      <c r="R603" s="265"/>
      <c r="S603" s="399"/>
      <c r="T603" s="399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385"/>
      <c r="F604" s="385"/>
      <c r="G604" s="385"/>
      <c r="H604" s="385"/>
      <c r="I604" s="385"/>
      <c r="J604" s="385"/>
      <c r="K604" s="385"/>
      <c r="L604" s="385"/>
      <c r="M604" s="385"/>
      <c r="N604" s="385"/>
      <c r="O604" s="385"/>
      <c r="P604" s="389"/>
      <c r="Q604" s="385"/>
      <c r="R604" s="265"/>
      <c r="S604" s="399"/>
      <c r="T604" s="399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385"/>
      <c r="F605" s="385"/>
      <c r="G605" s="385"/>
      <c r="H605" s="385"/>
      <c r="I605" s="385"/>
      <c r="J605" s="385"/>
      <c r="K605" s="385"/>
      <c r="L605" s="385"/>
      <c r="M605" s="385"/>
      <c r="N605" s="385"/>
      <c r="O605" s="385"/>
      <c r="P605" s="389"/>
      <c r="Q605" s="385"/>
      <c r="R605" s="265"/>
      <c r="S605" s="399"/>
      <c r="T605" s="399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385"/>
      <c r="F606" s="385"/>
      <c r="G606" s="385"/>
      <c r="H606" s="385"/>
      <c r="I606" s="385"/>
      <c r="J606" s="385"/>
      <c r="K606" s="385"/>
      <c r="L606" s="385"/>
      <c r="M606" s="385"/>
      <c r="N606" s="385"/>
      <c r="O606" s="385"/>
      <c r="P606" s="389"/>
      <c r="Q606" s="385"/>
      <c r="R606" s="265"/>
      <c r="S606" s="399"/>
      <c r="T606" s="399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385"/>
      <c r="F607" s="385"/>
      <c r="G607" s="385"/>
      <c r="H607" s="385"/>
      <c r="I607" s="385"/>
      <c r="J607" s="385"/>
      <c r="K607" s="385"/>
      <c r="L607" s="385"/>
      <c r="M607" s="385"/>
      <c r="N607" s="385"/>
      <c r="O607" s="385"/>
      <c r="P607" s="389"/>
      <c r="Q607" s="385"/>
      <c r="R607" s="265"/>
      <c r="S607" s="399"/>
      <c r="T607" s="399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385"/>
      <c r="F608" s="385"/>
      <c r="G608" s="385"/>
      <c r="H608" s="385"/>
      <c r="I608" s="385"/>
      <c r="J608" s="385"/>
      <c r="K608" s="385"/>
      <c r="L608" s="385"/>
      <c r="M608" s="385"/>
      <c r="N608" s="385"/>
      <c r="O608" s="385"/>
      <c r="P608" s="389"/>
      <c r="Q608" s="385"/>
      <c r="R608" s="265"/>
      <c r="S608" s="399"/>
      <c r="T608" s="399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385"/>
      <c r="F609" s="385"/>
      <c r="G609" s="385"/>
      <c r="H609" s="385"/>
      <c r="I609" s="385"/>
      <c r="J609" s="385"/>
      <c r="K609" s="385"/>
      <c r="L609" s="385"/>
      <c r="M609" s="385"/>
      <c r="N609" s="385"/>
      <c r="O609" s="385"/>
      <c r="P609" s="389"/>
      <c r="Q609" s="385"/>
      <c r="R609" s="265"/>
      <c r="S609" s="399"/>
      <c r="T609" s="399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385"/>
      <c r="F610" s="385"/>
      <c r="G610" s="385"/>
      <c r="H610" s="385"/>
      <c r="I610" s="385"/>
      <c r="J610" s="385"/>
      <c r="K610" s="385"/>
      <c r="L610" s="385"/>
      <c r="M610" s="385"/>
      <c r="N610" s="385"/>
      <c r="O610" s="385"/>
      <c r="P610" s="389"/>
      <c r="Q610" s="385"/>
      <c r="R610" s="265"/>
      <c r="S610" s="399"/>
      <c r="T610" s="399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385"/>
      <c r="F611" s="385"/>
      <c r="G611" s="385"/>
      <c r="H611" s="385"/>
      <c r="I611" s="385"/>
      <c r="J611" s="385"/>
      <c r="K611" s="385"/>
      <c r="L611" s="385"/>
      <c r="M611" s="385"/>
      <c r="N611" s="385"/>
      <c r="O611" s="385"/>
      <c r="P611" s="389"/>
      <c r="Q611" s="385"/>
      <c r="R611" s="265"/>
      <c r="S611" s="399"/>
      <c r="T611" s="399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385"/>
      <c r="F612" s="385"/>
      <c r="G612" s="385"/>
      <c r="H612" s="385"/>
      <c r="I612" s="385"/>
      <c r="J612" s="385"/>
      <c r="K612" s="385"/>
      <c r="L612" s="385"/>
      <c r="M612" s="385"/>
      <c r="N612" s="385"/>
      <c r="O612" s="385"/>
      <c r="P612" s="389"/>
      <c r="Q612" s="385"/>
      <c r="R612" s="265"/>
      <c r="S612" s="399"/>
      <c r="T612" s="399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385"/>
      <c r="F613" s="385"/>
      <c r="G613" s="385"/>
      <c r="H613" s="385"/>
      <c r="I613" s="385"/>
      <c r="J613" s="385"/>
      <c r="K613" s="385"/>
      <c r="L613" s="385"/>
      <c r="M613" s="385"/>
      <c r="N613" s="385"/>
      <c r="O613" s="385"/>
      <c r="P613" s="389"/>
      <c r="Q613" s="385"/>
      <c r="R613" s="265"/>
      <c r="S613" s="399"/>
      <c r="T613" s="399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385"/>
      <c r="F614" s="385"/>
      <c r="G614" s="385"/>
      <c r="H614" s="385"/>
      <c r="I614" s="385"/>
      <c r="J614" s="385"/>
      <c r="K614" s="385"/>
      <c r="L614" s="385"/>
      <c r="M614" s="385"/>
      <c r="N614" s="385"/>
      <c r="O614" s="385"/>
      <c r="P614" s="389"/>
      <c r="Q614" s="385"/>
      <c r="R614" s="265"/>
      <c r="S614" s="399"/>
      <c r="T614" s="399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385"/>
      <c r="F615" s="385"/>
      <c r="G615" s="385"/>
      <c r="H615" s="385"/>
      <c r="I615" s="385"/>
      <c r="J615" s="385"/>
      <c r="K615" s="385"/>
      <c r="L615" s="385"/>
      <c r="M615" s="385"/>
      <c r="N615" s="385"/>
      <c r="O615" s="385"/>
      <c r="P615" s="389"/>
      <c r="Q615" s="385"/>
      <c r="R615" s="265"/>
      <c r="S615" s="399"/>
      <c r="T615" s="399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385"/>
      <c r="F616" s="385"/>
      <c r="G616" s="385"/>
      <c r="H616" s="385"/>
      <c r="I616" s="385"/>
      <c r="J616" s="385"/>
      <c r="K616" s="385"/>
      <c r="L616" s="385"/>
      <c r="M616" s="385"/>
      <c r="N616" s="385"/>
      <c r="O616" s="385"/>
      <c r="P616" s="389"/>
      <c r="Q616" s="385"/>
      <c r="R616" s="265"/>
      <c r="S616" s="399"/>
      <c r="T616" s="399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385"/>
      <c r="F617" s="385"/>
      <c r="G617" s="385"/>
      <c r="H617" s="385"/>
      <c r="I617" s="385"/>
      <c r="J617" s="385"/>
      <c r="K617" s="385"/>
      <c r="L617" s="385"/>
      <c r="M617" s="385"/>
      <c r="N617" s="385"/>
      <c r="O617" s="385"/>
      <c r="P617" s="389"/>
      <c r="Q617" s="385"/>
      <c r="R617" s="265"/>
      <c r="S617" s="399"/>
      <c r="T617" s="399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385"/>
      <c r="F618" s="385"/>
      <c r="G618" s="385"/>
      <c r="H618" s="385"/>
      <c r="I618" s="385"/>
      <c r="J618" s="385"/>
      <c r="K618" s="385"/>
      <c r="L618" s="385"/>
      <c r="M618" s="385"/>
      <c r="N618" s="385"/>
      <c r="O618" s="385"/>
      <c r="P618" s="389"/>
      <c r="Q618" s="385"/>
      <c r="R618" s="265"/>
      <c r="S618" s="399"/>
      <c r="T618" s="399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385"/>
      <c r="F619" s="385"/>
      <c r="G619" s="385"/>
      <c r="H619" s="385"/>
      <c r="I619" s="385"/>
      <c r="J619" s="385"/>
      <c r="K619" s="385"/>
      <c r="L619" s="385"/>
      <c r="M619" s="385"/>
      <c r="N619" s="385"/>
      <c r="O619" s="385"/>
      <c r="P619" s="389"/>
      <c r="Q619" s="385"/>
      <c r="R619" s="265"/>
      <c r="S619" s="399"/>
      <c r="T619" s="399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385"/>
      <c r="F620" s="385"/>
      <c r="G620" s="385"/>
      <c r="H620" s="385"/>
      <c r="I620" s="385"/>
      <c r="J620" s="385"/>
      <c r="K620" s="385"/>
      <c r="L620" s="385"/>
      <c r="M620" s="385"/>
      <c r="N620" s="385"/>
      <c r="O620" s="385"/>
      <c r="P620" s="389"/>
      <c r="Q620" s="385"/>
      <c r="R620" s="265"/>
      <c r="S620" s="399"/>
      <c r="T620" s="399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385"/>
      <c r="F621" s="385"/>
      <c r="G621" s="385"/>
      <c r="H621" s="385"/>
      <c r="I621" s="385"/>
      <c r="J621" s="385"/>
      <c r="K621" s="385"/>
      <c r="L621" s="385"/>
      <c r="M621" s="385"/>
      <c r="N621" s="385"/>
      <c r="O621" s="385"/>
      <c r="P621" s="389"/>
      <c r="Q621" s="385"/>
      <c r="R621" s="265"/>
      <c r="S621" s="399"/>
      <c r="T621" s="399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385"/>
      <c r="F622" s="385"/>
      <c r="G622" s="385"/>
      <c r="H622" s="385"/>
      <c r="I622" s="385"/>
      <c r="J622" s="385"/>
      <c r="K622" s="385"/>
      <c r="L622" s="385"/>
      <c r="M622" s="385"/>
      <c r="N622" s="385"/>
      <c r="O622" s="385"/>
      <c r="P622" s="389"/>
      <c r="Q622" s="385"/>
      <c r="R622" s="265"/>
      <c r="S622" s="399"/>
      <c r="T622" s="399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385"/>
      <c r="F623" s="385"/>
      <c r="G623" s="385"/>
      <c r="H623" s="385"/>
      <c r="I623" s="385"/>
      <c r="J623" s="385"/>
      <c r="K623" s="385"/>
      <c r="L623" s="385"/>
      <c r="M623" s="385"/>
      <c r="N623" s="385"/>
      <c r="O623" s="385"/>
      <c r="P623" s="389"/>
      <c r="Q623" s="385"/>
      <c r="R623" s="265"/>
      <c r="S623" s="399"/>
      <c r="T623" s="399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385"/>
      <c r="F624" s="385"/>
      <c r="G624" s="385"/>
      <c r="H624" s="385"/>
      <c r="I624" s="385"/>
      <c r="J624" s="385"/>
      <c r="K624" s="385"/>
      <c r="L624" s="385"/>
      <c r="M624" s="385"/>
      <c r="N624" s="385"/>
      <c r="O624" s="385"/>
      <c r="P624" s="389"/>
      <c r="Q624" s="385"/>
      <c r="R624" s="265"/>
      <c r="S624" s="399"/>
      <c r="T624" s="399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385"/>
      <c r="F625" s="385"/>
      <c r="G625" s="385"/>
      <c r="H625" s="385"/>
      <c r="I625" s="385"/>
      <c r="J625" s="385"/>
      <c r="K625" s="385"/>
      <c r="L625" s="385"/>
      <c r="M625" s="385"/>
      <c r="N625" s="385"/>
      <c r="O625" s="385"/>
      <c r="P625" s="389"/>
      <c r="Q625" s="385"/>
      <c r="R625" s="265"/>
      <c r="S625" s="399"/>
      <c r="T625" s="399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385"/>
      <c r="F626" s="385"/>
      <c r="G626" s="385"/>
      <c r="H626" s="385"/>
      <c r="I626" s="385"/>
      <c r="J626" s="385"/>
      <c r="K626" s="385"/>
      <c r="L626" s="385"/>
      <c r="M626" s="385"/>
      <c r="N626" s="385"/>
      <c r="O626" s="385"/>
      <c r="P626" s="389"/>
      <c r="Q626" s="385"/>
      <c r="R626" s="265"/>
      <c r="S626" s="399"/>
      <c r="T626" s="399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385"/>
      <c r="F627" s="385"/>
      <c r="G627" s="385"/>
      <c r="H627" s="385"/>
      <c r="I627" s="385"/>
      <c r="J627" s="385"/>
      <c r="K627" s="385"/>
      <c r="L627" s="385"/>
      <c r="M627" s="385"/>
      <c r="N627" s="385"/>
      <c r="O627" s="385"/>
      <c r="P627" s="389"/>
      <c r="Q627" s="385"/>
      <c r="R627" s="265"/>
      <c r="S627" s="399"/>
      <c r="T627" s="399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385"/>
      <c r="F628" s="385"/>
      <c r="G628" s="385"/>
      <c r="H628" s="385"/>
      <c r="I628" s="385"/>
      <c r="J628" s="385"/>
      <c r="K628" s="385"/>
      <c r="L628" s="385"/>
      <c r="M628" s="385"/>
      <c r="N628" s="385"/>
      <c r="O628" s="385"/>
      <c r="P628" s="389"/>
      <c r="Q628" s="385"/>
      <c r="R628" s="265"/>
      <c r="S628" s="399"/>
      <c r="T628" s="399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385"/>
      <c r="F629" s="385"/>
      <c r="G629" s="385"/>
      <c r="H629" s="385"/>
      <c r="I629" s="385"/>
      <c r="J629" s="385"/>
      <c r="K629" s="385"/>
      <c r="L629" s="385"/>
      <c r="M629" s="385"/>
      <c r="N629" s="385"/>
      <c r="O629" s="385"/>
      <c r="P629" s="389"/>
      <c r="Q629" s="385"/>
      <c r="R629" s="265"/>
      <c r="S629" s="399"/>
      <c r="T629" s="399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385"/>
      <c r="F630" s="385"/>
      <c r="G630" s="385"/>
      <c r="H630" s="385"/>
      <c r="I630" s="385"/>
      <c r="J630" s="385"/>
      <c r="K630" s="385"/>
      <c r="L630" s="385"/>
      <c r="M630" s="385"/>
      <c r="N630" s="385"/>
      <c r="O630" s="385"/>
      <c r="P630" s="389"/>
      <c r="Q630" s="385"/>
      <c r="R630" s="265"/>
      <c r="S630" s="399"/>
      <c r="T630" s="399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385"/>
      <c r="F631" s="385"/>
      <c r="G631" s="385"/>
      <c r="H631" s="385"/>
      <c r="I631" s="385"/>
      <c r="J631" s="385"/>
      <c r="K631" s="385"/>
      <c r="L631" s="385"/>
      <c r="M631" s="385"/>
      <c r="N631" s="385"/>
      <c r="O631" s="385"/>
      <c r="P631" s="389"/>
      <c r="Q631" s="385"/>
      <c r="R631" s="265"/>
      <c r="S631" s="399"/>
      <c r="T631" s="399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385"/>
      <c r="F632" s="385"/>
      <c r="G632" s="385"/>
      <c r="H632" s="385"/>
      <c r="I632" s="385"/>
      <c r="J632" s="385"/>
      <c r="K632" s="385"/>
      <c r="L632" s="385"/>
      <c r="M632" s="385"/>
      <c r="N632" s="385"/>
      <c r="O632" s="385"/>
      <c r="P632" s="389"/>
      <c r="Q632" s="385"/>
      <c r="R632" s="265"/>
      <c r="S632" s="399"/>
      <c r="T632" s="399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385"/>
      <c r="F633" s="385"/>
      <c r="G633" s="385"/>
      <c r="H633" s="385"/>
      <c r="I633" s="385"/>
      <c r="J633" s="385"/>
      <c r="K633" s="385"/>
      <c r="L633" s="385"/>
      <c r="M633" s="385"/>
      <c r="N633" s="385"/>
      <c r="O633" s="385"/>
      <c r="P633" s="389"/>
      <c r="Q633" s="385"/>
      <c r="R633" s="265"/>
      <c r="S633" s="399"/>
      <c r="T633" s="399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385"/>
      <c r="F634" s="385"/>
      <c r="G634" s="385"/>
      <c r="H634" s="385"/>
      <c r="I634" s="385"/>
      <c r="J634" s="385"/>
      <c r="K634" s="385"/>
      <c r="L634" s="385"/>
      <c r="M634" s="385"/>
      <c r="N634" s="385"/>
      <c r="O634" s="385"/>
      <c r="P634" s="389"/>
      <c r="Q634" s="385"/>
      <c r="R634" s="265"/>
      <c r="S634" s="399"/>
      <c r="T634" s="399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385"/>
      <c r="F635" s="385"/>
      <c r="G635" s="385"/>
      <c r="H635" s="385"/>
      <c r="I635" s="385"/>
      <c r="J635" s="385"/>
      <c r="K635" s="385"/>
      <c r="L635" s="385"/>
      <c r="M635" s="385"/>
      <c r="N635" s="385"/>
      <c r="O635" s="385"/>
      <c r="P635" s="389"/>
      <c r="Q635" s="385"/>
      <c r="R635" s="265"/>
      <c r="S635" s="399"/>
      <c r="T635" s="399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385"/>
      <c r="F636" s="385"/>
      <c r="G636" s="385"/>
      <c r="H636" s="385"/>
      <c r="I636" s="385"/>
      <c r="J636" s="385"/>
      <c r="K636" s="385"/>
      <c r="L636" s="385"/>
      <c r="M636" s="385"/>
      <c r="N636" s="385"/>
      <c r="O636" s="385"/>
      <c r="P636" s="389"/>
      <c r="Q636" s="385"/>
      <c r="R636" s="265"/>
      <c r="S636" s="399"/>
      <c r="T636" s="399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385"/>
      <c r="F637" s="385"/>
      <c r="G637" s="385"/>
      <c r="H637" s="385"/>
      <c r="I637" s="385"/>
      <c r="J637" s="385"/>
      <c r="K637" s="385"/>
      <c r="L637" s="385"/>
      <c r="M637" s="385"/>
      <c r="N637" s="385"/>
      <c r="O637" s="385"/>
      <c r="P637" s="389"/>
      <c r="Q637" s="385"/>
      <c r="R637" s="265"/>
      <c r="S637" s="399"/>
      <c r="T637" s="399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385"/>
      <c r="F638" s="385"/>
      <c r="G638" s="385"/>
      <c r="H638" s="385"/>
      <c r="I638" s="385"/>
      <c r="J638" s="385"/>
      <c r="K638" s="385"/>
      <c r="L638" s="385"/>
      <c r="M638" s="385"/>
      <c r="N638" s="385"/>
      <c r="O638" s="385"/>
      <c r="P638" s="389"/>
      <c r="Q638" s="385"/>
      <c r="R638" s="265"/>
      <c r="S638" s="399"/>
      <c r="T638" s="399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385"/>
      <c r="F639" s="385"/>
      <c r="G639" s="385"/>
      <c r="H639" s="385"/>
      <c r="I639" s="385"/>
      <c r="J639" s="385"/>
      <c r="K639" s="385"/>
      <c r="L639" s="385"/>
      <c r="M639" s="385"/>
      <c r="N639" s="385"/>
      <c r="O639" s="385"/>
      <c r="P639" s="389"/>
      <c r="Q639" s="385"/>
      <c r="R639" s="265"/>
      <c r="S639" s="399"/>
      <c r="T639" s="399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385"/>
      <c r="F640" s="385"/>
      <c r="G640" s="385"/>
      <c r="H640" s="385"/>
      <c r="I640" s="385"/>
      <c r="J640" s="385"/>
      <c r="K640" s="385"/>
      <c r="L640" s="385"/>
      <c r="M640" s="385"/>
      <c r="N640" s="385"/>
      <c r="O640" s="385"/>
      <c r="P640" s="389"/>
      <c r="Q640" s="385"/>
      <c r="R640" s="265"/>
      <c r="S640" s="399"/>
      <c r="T640" s="399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385"/>
      <c r="F641" s="385"/>
      <c r="G641" s="385"/>
      <c r="H641" s="385"/>
      <c r="I641" s="385"/>
      <c r="J641" s="385"/>
      <c r="K641" s="385"/>
      <c r="L641" s="385"/>
      <c r="M641" s="385"/>
      <c r="N641" s="385"/>
      <c r="O641" s="385"/>
      <c r="P641" s="389"/>
      <c r="Q641" s="385"/>
      <c r="R641" s="265"/>
      <c r="S641" s="399"/>
      <c r="T641" s="399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385"/>
      <c r="F642" s="385"/>
      <c r="G642" s="385"/>
      <c r="H642" s="385"/>
      <c r="I642" s="385"/>
      <c r="J642" s="385"/>
      <c r="K642" s="385"/>
      <c r="L642" s="385"/>
      <c r="M642" s="385"/>
      <c r="N642" s="385"/>
      <c r="O642" s="385"/>
      <c r="P642" s="389"/>
      <c r="Q642" s="385"/>
      <c r="R642" s="265"/>
      <c r="S642" s="399"/>
      <c r="T642" s="399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385"/>
      <c r="F643" s="385"/>
      <c r="G643" s="385"/>
      <c r="H643" s="385"/>
      <c r="I643" s="385"/>
      <c r="J643" s="385"/>
      <c r="K643" s="385"/>
      <c r="L643" s="385"/>
      <c r="M643" s="385"/>
      <c r="N643" s="385"/>
      <c r="O643" s="385"/>
      <c r="P643" s="389"/>
      <c r="Q643" s="385"/>
      <c r="R643" s="265"/>
      <c r="S643" s="399"/>
      <c r="T643" s="399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385"/>
      <c r="F644" s="385"/>
      <c r="G644" s="385"/>
      <c r="H644" s="385"/>
      <c r="I644" s="385"/>
      <c r="J644" s="385"/>
      <c r="K644" s="385"/>
      <c r="L644" s="385"/>
      <c r="M644" s="385"/>
      <c r="N644" s="385"/>
      <c r="O644" s="385"/>
      <c r="P644" s="389"/>
      <c r="Q644" s="385"/>
      <c r="R644" s="265"/>
      <c r="S644" s="399"/>
      <c r="T644" s="399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385"/>
      <c r="F645" s="385"/>
      <c r="G645" s="385"/>
      <c r="H645" s="385"/>
      <c r="I645" s="385"/>
      <c r="J645" s="385"/>
      <c r="K645" s="385"/>
      <c r="L645" s="385"/>
      <c r="M645" s="385"/>
      <c r="N645" s="385"/>
      <c r="O645" s="385"/>
      <c r="P645" s="389"/>
      <c r="Q645" s="385"/>
      <c r="R645" s="265"/>
      <c r="S645" s="399"/>
      <c r="T645" s="399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385"/>
      <c r="F646" s="385"/>
      <c r="G646" s="385"/>
      <c r="H646" s="385"/>
      <c r="I646" s="385"/>
      <c r="J646" s="385"/>
      <c r="K646" s="385"/>
      <c r="L646" s="385"/>
      <c r="M646" s="385"/>
      <c r="N646" s="385"/>
      <c r="O646" s="385"/>
      <c r="P646" s="389"/>
      <c r="Q646" s="385"/>
      <c r="R646" s="265"/>
      <c r="S646" s="399"/>
      <c r="T646" s="399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385"/>
      <c r="F647" s="385"/>
      <c r="G647" s="385"/>
      <c r="H647" s="385"/>
      <c r="I647" s="385"/>
      <c r="J647" s="385"/>
      <c r="K647" s="385"/>
      <c r="L647" s="385"/>
      <c r="M647" s="385"/>
      <c r="N647" s="385"/>
      <c r="O647" s="385"/>
      <c r="P647" s="389"/>
      <c r="Q647" s="385"/>
      <c r="R647" s="265"/>
      <c r="S647" s="399"/>
      <c r="T647" s="399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385"/>
      <c r="F648" s="385"/>
      <c r="G648" s="385"/>
      <c r="H648" s="385"/>
      <c r="I648" s="385"/>
      <c r="J648" s="385"/>
      <c r="K648" s="385"/>
      <c r="L648" s="385"/>
      <c r="M648" s="385"/>
      <c r="N648" s="385"/>
      <c r="O648" s="385"/>
      <c r="P648" s="389"/>
      <c r="Q648" s="385"/>
      <c r="R648" s="265"/>
      <c r="S648" s="399"/>
      <c r="T648" s="399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385"/>
      <c r="F649" s="385"/>
      <c r="G649" s="385"/>
      <c r="H649" s="385"/>
      <c r="I649" s="385"/>
      <c r="J649" s="385"/>
      <c r="K649" s="385"/>
      <c r="L649" s="385"/>
      <c r="M649" s="385"/>
      <c r="N649" s="385"/>
      <c r="O649" s="385"/>
      <c r="P649" s="389"/>
      <c r="Q649" s="385"/>
      <c r="R649" s="265"/>
      <c r="S649" s="399"/>
      <c r="T649" s="399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385"/>
      <c r="F650" s="385"/>
      <c r="G650" s="385"/>
      <c r="H650" s="385"/>
      <c r="I650" s="385"/>
      <c r="J650" s="385"/>
      <c r="K650" s="385"/>
      <c r="L650" s="385"/>
      <c r="M650" s="385"/>
      <c r="N650" s="385"/>
      <c r="O650" s="385"/>
      <c r="P650" s="389"/>
      <c r="Q650" s="385"/>
      <c r="R650" s="265"/>
      <c r="S650" s="399"/>
      <c r="T650" s="399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385"/>
      <c r="F651" s="385"/>
      <c r="G651" s="385"/>
      <c r="H651" s="385"/>
      <c r="I651" s="385"/>
      <c r="J651" s="385"/>
      <c r="K651" s="385"/>
      <c r="L651" s="385"/>
      <c r="M651" s="385"/>
      <c r="N651" s="385"/>
      <c r="O651" s="385"/>
      <c r="P651" s="389"/>
      <c r="Q651" s="385"/>
      <c r="R651" s="265"/>
      <c r="S651" s="399"/>
      <c r="T651" s="399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385"/>
      <c r="F652" s="385"/>
      <c r="G652" s="385"/>
      <c r="H652" s="385"/>
      <c r="I652" s="385"/>
      <c r="J652" s="385"/>
      <c r="K652" s="385"/>
      <c r="L652" s="385"/>
      <c r="M652" s="385"/>
      <c r="N652" s="385"/>
      <c r="O652" s="385"/>
      <c r="P652" s="389"/>
      <c r="Q652" s="385"/>
      <c r="R652" s="265"/>
      <c r="S652" s="399"/>
      <c r="T652" s="399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385"/>
      <c r="F653" s="385"/>
      <c r="G653" s="385"/>
      <c r="H653" s="385"/>
      <c r="I653" s="385"/>
      <c r="J653" s="385"/>
      <c r="K653" s="385"/>
      <c r="L653" s="385"/>
      <c r="M653" s="385"/>
      <c r="N653" s="385"/>
      <c r="O653" s="385"/>
      <c r="P653" s="389"/>
      <c r="Q653" s="385"/>
      <c r="R653" s="265"/>
      <c r="S653" s="399"/>
      <c r="T653" s="399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385"/>
      <c r="F654" s="385"/>
      <c r="G654" s="385"/>
      <c r="H654" s="385"/>
      <c r="I654" s="385"/>
      <c r="J654" s="385"/>
      <c r="K654" s="385"/>
      <c r="L654" s="385"/>
      <c r="M654" s="385"/>
      <c r="N654" s="385"/>
      <c r="O654" s="385"/>
      <c r="P654" s="389"/>
      <c r="Q654" s="385"/>
      <c r="R654" s="265"/>
      <c r="S654" s="399"/>
      <c r="T654" s="399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385"/>
      <c r="F655" s="385"/>
      <c r="G655" s="385"/>
      <c r="H655" s="385"/>
      <c r="I655" s="385"/>
      <c r="J655" s="385"/>
      <c r="K655" s="385"/>
      <c r="L655" s="385"/>
      <c r="M655" s="385"/>
      <c r="N655" s="385"/>
      <c r="O655" s="385"/>
      <c r="P655" s="389"/>
      <c r="Q655" s="385"/>
      <c r="R655" s="265"/>
      <c r="S655" s="399"/>
      <c r="T655" s="399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385"/>
      <c r="F656" s="385"/>
      <c r="G656" s="385"/>
      <c r="H656" s="385"/>
      <c r="I656" s="385"/>
      <c r="J656" s="385"/>
      <c r="K656" s="385"/>
      <c r="L656" s="385"/>
      <c r="M656" s="385"/>
      <c r="N656" s="385"/>
      <c r="O656" s="385"/>
      <c r="P656" s="389"/>
      <c r="Q656" s="385"/>
      <c r="R656" s="265"/>
      <c r="S656" s="399"/>
      <c r="T656" s="399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385"/>
      <c r="F657" s="385"/>
      <c r="G657" s="385"/>
      <c r="H657" s="385"/>
      <c r="I657" s="385"/>
      <c r="J657" s="385"/>
      <c r="K657" s="385"/>
      <c r="L657" s="385"/>
      <c r="M657" s="385"/>
      <c r="N657" s="385"/>
      <c r="O657" s="385"/>
      <c r="P657" s="389"/>
      <c r="Q657" s="385"/>
      <c r="R657" s="265"/>
      <c r="S657" s="399"/>
      <c r="T657" s="399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385"/>
      <c r="F658" s="385"/>
      <c r="G658" s="385"/>
      <c r="H658" s="385"/>
      <c r="I658" s="385"/>
      <c r="J658" s="385"/>
      <c r="K658" s="385"/>
      <c r="L658" s="385"/>
      <c r="M658" s="385"/>
      <c r="N658" s="385"/>
      <c r="O658" s="385"/>
      <c r="P658" s="389"/>
      <c r="Q658" s="385"/>
      <c r="R658" s="265"/>
      <c r="S658" s="399"/>
      <c r="T658" s="399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385"/>
      <c r="F659" s="385"/>
      <c r="G659" s="385"/>
      <c r="H659" s="385"/>
      <c r="I659" s="385"/>
      <c r="J659" s="385"/>
      <c r="K659" s="385"/>
      <c r="L659" s="385"/>
      <c r="M659" s="385"/>
      <c r="N659" s="385"/>
      <c r="O659" s="385"/>
      <c r="P659" s="389"/>
      <c r="Q659" s="385"/>
      <c r="R659" s="265"/>
      <c r="S659" s="399"/>
      <c r="T659" s="399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385"/>
      <c r="F660" s="385"/>
      <c r="G660" s="385"/>
      <c r="H660" s="385"/>
      <c r="I660" s="385"/>
      <c r="J660" s="385"/>
      <c r="K660" s="385"/>
      <c r="L660" s="385"/>
      <c r="M660" s="385"/>
      <c r="N660" s="385"/>
      <c r="O660" s="385"/>
      <c r="P660" s="389"/>
      <c r="Q660" s="385"/>
      <c r="R660" s="265"/>
      <c r="S660" s="399"/>
      <c r="T660" s="399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385"/>
      <c r="F661" s="385"/>
      <c r="G661" s="385"/>
      <c r="H661" s="385"/>
      <c r="I661" s="385"/>
      <c r="J661" s="385"/>
      <c r="K661" s="385"/>
      <c r="L661" s="385"/>
      <c r="M661" s="385"/>
      <c r="N661" s="385"/>
      <c r="O661" s="385"/>
      <c r="P661" s="389"/>
      <c r="Q661" s="385"/>
      <c r="R661" s="265"/>
      <c r="S661" s="399"/>
      <c r="T661" s="399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385"/>
      <c r="F662" s="385"/>
      <c r="G662" s="385"/>
      <c r="H662" s="385"/>
      <c r="I662" s="385"/>
      <c r="J662" s="385"/>
      <c r="K662" s="385"/>
      <c r="L662" s="385"/>
      <c r="M662" s="385"/>
      <c r="N662" s="385"/>
      <c r="O662" s="385"/>
      <c r="P662" s="389"/>
      <c r="Q662" s="385"/>
      <c r="R662" s="265"/>
      <c r="S662" s="399"/>
      <c r="T662" s="399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385"/>
      <c r="F663" s="385"/>
      <c r="G663" s="385"/>
      <c r="H663" s="385"/>
      <c r="I663" s="385"/>
      <c r="J663" s="385"/>
      <c r="K663" s="385"/>
      <c r="L663" s="385"/>
      <c r="M663" s="385"/>
      <c r="N663" s="385"/>
      <c r="O663" s="385"/>
      <c r="P663" s="389"/>
      <c r="Q663" s="385"/>
      <c r="R663" s="265"/>
      <c r="S663" s="399"/>
      <c r="T663" s="399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385"/>
      <c r="F664" s="385"/>
      <c r="G664" s="385"/>
      <c r="H664" s="385"/>
      <c r="I664" s="385"/>
      <c r="J664" s="385"/>
      <c r="K664" s="385"/>
      <c r="L664" s="385"/>
      <c r="M664" s="385"/>
      <c r="N664" s="385"/>
      <c r="O664" s="385"/>
      <c r="P664" s="389"/>
      <c r="Q664" s="385"/>
      <c r="R664" s="265"/>
      <c r="S664" s="399"/>
      <c r="T664" s="399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385"/>
      <c r="F665" s="385"/>
      <c r="G665" s="385"/>
      <c r="H665" s="385"/>
      <c r="I665" s="385"/>
      <c r="J665" s="385"/>
      <c r="K665" s="385"/>
      <c r="L665" s="385"/>
      <c r="M665" s="385"/>
      <c r="N665" s="385"/>
      <c r="O665" s="385"/>
      <c r="P665" s="389"/>
      <c r="Q665" s="385"/>
      <c r="R665" s="265"/>
      <c r="S665" s="399"/>
      <c r="T665" s="399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385"/>
      <c r="F666" s="385"/>
      <c r="G666" s="385"/>
      <c r="H666" s="385"/>
      <c r="I666" s="385"/>
      <c r="J666" s="385"/>
      <c r="K666" s="385"/>
      <c r="L666" s="385"/>
      <c r="M666" s="385"/>
      <c r="N666" s="385"/>
      <c r="O666" s="385"/>
      <c r="P666" s="389"/>
      <c r="Q666" s="385"/>
      <c r="R666" s="265"/>
      <c r="S666" s="399"/>
      <c r="T666" s="399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385"/>
      <c r="F667" s="385"/>
      <c r="G667" s="385"/>
      <c r="H667" s="385"/>
      <c r="I667" s="385"/>
      <c r="J667" s="385"/>
      <c r="K667" s="385"/>
      <c r="L667" s="385"/>
      <c r="M667" s="385"/>
      <c r="N667" s="385"/>
      <c r="O667" s="385"/>
      <c r="P667" s="389"/>
      <c r="Q667" s="385"/>
      <c r="R667" s="265"/>
      <c r="S667" s="399"/>
      <c r="T667" s="399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385"/>
      <c r="F668" s="385"/>
      <c r="G668" s="385"/>
      <c r="H668" s="385"/>
      <c r="I668" s="385"/>
      <c r="J668" s="385"/>
      <c r="K668" s="385"/>
      <c r="L668" s="385"/>
      <c r="M668" s="385"/>
      <c r="N668" s="385"/>
      <c r="O668" s="385"/>
      <c r="P668" s="389"/>
      <c r="Q668" s="385"/>
      <c r="R668" s="265"/>
      <c r="S668" s="399"/>
      <c r="T668" s="399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385"/>
      <c r="F669" s="385"/>
      <c r="G669" s="385"/>
      <c r="H669" s="385"/>
      <c r="I669" s="385"/>
      <c r="J669" s="385"/>
      <c r="K669" s="385"/>
      <c r="L669" s="385"/>
      <c r="M669" s="385"/>
      <c r="N669" s="385"/>
      <c r="O669" s="385"/>
      <c r="P669" s="389"/>
      <c r="Q669" s="385"/>
      <c r="R669" s="265"/>
      <c r="S669" s="399"/>
      <c r="T669" s="399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385"/>
      <c r="F670" s="385"/>
      <c r="G670" s="385"/>
      <c r="H670" s="385"/>
      <c r="I670" s="385"/>
      <c r="J670" s="385"/>
      <c r="K670" s="385"/>
      <c r="L670" s="385"/>
      <c r="M670" s="385"/>
      <c r="N670" s="385"/>
      <c r="O670" s="385"/>
      <c r="P670" s="389"/>
      <c r="Q670" s="385"/>
      <c r="R670" s="265"/>
      <c r="S670" s="399"/>
      <c r="T670" s="399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385"/>
      <c r="F671" s="385"/>
      <c r="G671" s="385"/>
      <c r="H671" s="385"/>
      <c r="I671" s="385"/>
      <c r="J671" s="385"/>
      <c r="K671" s="385"/>
      <c r="L671" s="385"/>
      <c r="M671" s="385"/>
      <c r="N671" s="385"/>
      <c r="O671" s="385"/>
      <c r="P671" s="389"/>
      <c r="Q671" s="385"/>
      <c r="R671" s="265"/>
      <c r="S671" s="399"/>
      <c r="T671" s="399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385"/>
      <c r="F672" s="385"/>
      <c r="G672" s="385"/>
      <c r="H672" s="385"/>
      <c r="I672" s="385"/>
      <c r="J672" s="385"/>
      <c r="K672" s="385"/>
      <c r="L672" s="385"/>
      <c r="M672" s="385"/>
      <c r="N672" s="385"/>
      <c r="O672" s="385"/>
      <c r="P672" s="389"/>
      <c r="Q672" s="385"/>
      <c r="R672" s="265"/>
      <c r="S672" s="399"/>
      <c r="T672" s="399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385"/>
      <c r="F673" s="385"/>
      <c r="G673" s="385"/>
      <c r="H673" s="385"/>
      <c r="I673" s="385"/>
      <c r="J673" s="385"/>
      <c r="K673" s="385"/>
      <c r="L673" s="385"/>
      <c r="M673" s="385"/>
      <c r="N673" s="385"/>
      <c r="O673" s="385"/>
      <c r="P673" s="389"/>
      <c r="Q673" s="385"/>
      <c r="R673" s="265"/>
      <c r="S673" s="399"/>
      <c r="T673" s="399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385"/>
      <c r="F674" s="385"/>
      <c r="G674" s="385"/>
      <c r="H674" s="385"/>
      <c r="I674" s="385"/>
      <c r="J674" s="385"/>
      <c r="K674" s="385"/>
      <c r="L674" s="385"/>
      <c r="M674" s="385"/>
      <c r="N674" s="385"/>
      <c r="O674" s="385"/>
      <c r="P674" s="389"/>
      <c r="Q674" s="385"/>
      <c r="R674" s="265"/>
      <c r="S674" s="399"/>
      <c r="T674" s="399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385"/>
      <c r="F675" s="385"/>
      <c r="G675" s="385"/>
      <c r="H675" s="385"/>
      <c r="I675" s="385"/>
      <c r="J675" s="385"/>
      <c r="K675" s="385"/>
      <c r="L675" s="385"/>
      <c r="M675" s="385"/>
      <c r="N675" s="385"/>
      <c r="O675" s="385"/>
      <c r="P675" s="389"/>
      <c r="Q675" s="385"/>
      <c r="R675" s="265"/>
      <c r="S675" s="399"/>
      <c r="T675" s="399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385"/>
      <c r="F676" s="385"/>
      <c r="G676" s="385"/>
      <c r="H676" s="385"/>
      <c r="I676" s="385"/>
      <c r="J676" s="385"/>
      <c r="K676" s="385"/>
      <c r="L676" s="385"/>
      <c r="M676" s="385"/>
      <c r="N676" s="385"/>
      <c r="O676" s="385"/>
      <c r="P676" s="389"/>
      <c r="Q676" s="385"/>
      <c r="R676" s="265"/>
      <c r="S676" s="399"/>
      <c r="T676" s="399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385"/>
      <c r="F677" s="385"/>
      <c r="G677" s="385"/>
      <c r="H677" s="385"/>
      <c r="I677" s="385"/>
      <c r="J677" s="385"/>
      <c r="K677" s="385"/>
      <c r="L677" s="385"/>
      <c r="M677" s="385"/>
      <c r="N677" s="385"/>
      <c r="O677" s="385"/>
      <c r="P677" s="389"/>
      <c r="Q677" s="385"/>
      <c r="R677" s="265"/>
      <c r="S677" s="399"/>
      <c r="T677" s="399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385"/>
      <c r="F678" s="385"/>
      <c r="G678" s="385"/>
      <c r="H678" s="385"/>
      <c r="I678" s="385"/>
      <c r="J678" s="385"/>
      <c r="K678" s="385"/>
      <c r="L678" s="385"/>
      <c r="M678" s="385"/>
      <c r="N678" s="385"/>
      <c r="O678" s="385"/>
      <c r="P678" s="389"/>
      <c r="Q678" s="385"/>
      <c r="R678" s="265"/>
      <c r="S678" s="399"/>
      <c r="T678" s="399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385"/>
      <c r="F679" s="385"/>
      <c r="G679" s="385"/>
      <c r="H679" s="385"/>
      <c r="I679" s="385"/>
      <c r="J679" s="385"/>
      <c r="K679" s="385"/>
      <c r="L679" s="385"/>
      <c r="M679" s="385"/>
      <c r="N679" s="385"/>
      <c r="O679" s="385"/>
      <c r="P679" s="389"/>
      <c r="Q679" s="385"/>
      <c r="R679" s="265"/>
      <c r="S679" s="399"/>
      <c r="T679" s="399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385"/>
      <c r="F680" s="385"/>
      <c r="G680" s="385"/>
      <c r="H680" s="385"/>
      <c r="I680" s="385"/>
      <c r="J680" s="385"/>
      <c r="K680" s="385"/>
      <c r="L680" s="385"/>
      <c r="M680" s="385"/>
      <c r="N680" s="385"/>
      <c r="O680" s="385"/>
      <c r="P680" s="389"/>
      <c r="Q680" s="385"/>
      <c r="R680" s="265"/>
      <c r="S680" s="399"/>
      <c r="T680" s="399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385"/>
      <c r="F681" s="385"/>
      <c r="G681" s="385"/>
      <c r="H681" s="385"/>
      <c r="I681" s="385"/>
      <c r="J681" s="385"/>
      <c r="K681" s="385"/>
      <c r="L681" s="385"/>
      <c r="M681" s="385"/>
      <c r="N681" s="385"/>
      <c r="O681" s="385"/>
      <c r="P681" s="389"/>
      <c r="Q681" s="385"/>
      <c r="R681" s="265"/>
      <c r="S681" s="399"/>
      <c r="T681" s="399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385"/>
      <c r="F682" s="385"/>
      <c r="G682" s="385"/>
      <c r="H682" s="385"/>
      <c r="I682" s="385"/>
      <c r="J682" s="385"/>
      <c r="K682" s="385"/>
      <c r="L682" s="385"/>
      <c r="M682" s="385"/>
      <c r="N682" s="385"/>
      <c r="O682" s="385"/>
      <c r="P682" s="389"/>
      <c r="Q682" s="385"/>
      <c r="R682" s="265"/>
      <c r="S682" s="399"/>
      <c r="T682" s="399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385"/>
      <c r="F683" s="385"/>
      <c r="G683" s="385"/>
      <c r="H683" s="385"/>
      <c r="I683" s="385"/>
      <c r="J683" s="385"/>
      <c r="K683" s="385"/>
      <c r="L683" s="385"/>
      <c r="M683" s="385"/>
      <c r="N683" s="385"/>
      <c r="O683" s="385"/>
      <c r="P683" s="389"/>
      <c r="Q683" s="385"/>
      <c r="R683" s="265"/>
      <c r="S683" s="399"/>
      <c r="T683" s="399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385"/>
      <c r="F684" s="385"/>
      <c r="G684" s="385"/>
      <c r="H684" s="385"/>
      <c r="I684" s="385"/>
      <c r="J684" s="385"/>
      <c r="K684" s="385"/>
      <c r="L684" s="385"/>
      <c r="M684" s="385"/>
      <c r="N684" s="385"/>
      <c r="O684" s="385"/>
      <c r="P684" s="389"/>
      <c r="Q684" s="385"/>
      <c r="R684" s="265"/>
      <c r="S684" s="399"/>
      <c r="T684" s="399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385"/>
      <c r="F685" s="385"/>
      <c r="G685" s="385"/>
      <c r="H685" s="385"/>
      <c r="I685" s="385"/>
      <c r="J685" s="385"/>
      <c r="K685" s="385"/>
      <c r="L685" s="385"/>
      <c r="M685" s="385"/>
      <c r="N685" s="385"/>
      <c r="O685" s="385"/>
      <c r="P685" s="389"/>
      <c r="Q685" s="385"/>
      <c r="R685" s="265"/>
      <c r="S685" s="399"/>
      <c r="T685" s="399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385"/>
      <c r="F686" s="385"/>
      <c r="G686" s="385"/>
      <c r="H686" s="385"/>
      <c r="I686" s="385"/>
      <c r="J686" s="385"/>
      <c r="K686" s="385"/>
      <c r="L686" s="385"/>
      <c r="M686" s="385"/>
      <c r="N686" s="385"/>
      <c r="O686" s="385"/>
      <c r="P686" s="389"/>
      <c r="Q686" s="385"/>
      <c r="R686" s="265"/>
      <c r="S686" s="399"/>
      <c r="T686" s="399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385"/>
      <c r="F687" s="385"/>
      <c r="G687" s="385"/>
      <c r="H687" s="385"/>
      <c r="I687" s="385"/>
      <c r="J687" s="385"/>
      <c r="K687" s="385"/>
      <c r="L687" s="385"/>
      <c r="M687" s="385"/>
      <c r="N687" s="385"/>
      <c r="O687" s="385"/>
      <c r="P687" s="389"/>
      <c r="Q687" s="385"/>
      <c r="R687" s="265"/>
      <c r="S687" s="399"/>
      <c r="T687" s="399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385"/>
      <c r="F688" s="385"/>
      <c r="G688" s="385"/>
      <c r="H688" s="385"/>
      <c r="I688" s="385"/>
      <c r="J688" s="385"/>
      <c r="K688" s="385"/>
      <c r="L688" s="385"/>
      <c r="M688" s="385"/>
      <c r="N688" s="385"/>
      <c r="O688" s="385"/>
      <c r="P688" s="389"/>
      <c r="Q688" s="385"/>
      <c r="R688" s="265"/>
      <c r="S688" s="399"/>
      <c r="T688" s="399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385"/>
      <c r="F689" s="385"/>
      <c r="G689" s="385"/>
      <c r="H689" s="385"/>
      <c r="I689" s="385"/>
      <c r="J689" s="385"/>
      <c r="K689" s="385"/>
      <c r="L689" s="385"/>
      <c r="M689" s="385"/>
      <c r="N689" s="385"/>
      <c r="O689" s="385"/>
      <c r="P689" s="389"/>
      <c r="Q689" s="385"/>
      <c r="R689" s="265"/>
      <c r="S689" s="399"/>
      <c r="T689" s="399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385"/>
      <c r="F690" s="385"/>
      <c r="G690" s="385"/>
      <c r="H690" s="385"/>
      <c r="I690" s="385"/>
      <c r="J690" s="385"/>
      <c r="K690" s="385"/>
      <c r="L690" s="385"/>
      <c r="M690" s="385"/>
      <c r="N690" s="385"/>
      <c r="O690" s="385"/>
      <c r="P690" s="389"/>
      <c r="Q690" s="385"/>
      <c r="R690" s="265"/>
      <c r="S690" s="399"/>
      <c r="T690" s="399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385"/>
      <c r="F691" s="385"/>
      <c r="G691" s="385"/>
      <c r="H691" s="385"/>
      <c r="I691" s="385"/>
      <c r="J691" s="385"/>
      <c r="K691" s="385"/>
      <c r="L691" s="385"/>
      <c r="M691" s="385"/>
      <c r="N691" s="385"/>
      <c r="O691" s="385"/>
      <c r="P691" s="389"/>
      <c r="Q691" s="385"/>
      <c r="R691" s="265"/>
      <c r="S691" s="399"/>
      <c r="T691" s="399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385"/>
      <c r="F692" s="385"/>
      <c r="G692" s="385"/>
      <c r="H692" s="385"/>
      <c r="I692" s="385"/>
      <c r="J692" s="385"/>
      <c r="K692" s="385"/>
      <c r="L692" s="385"/>
      <c r="M692" s="385"/>
      <c r="N692" s="385"/>
      <c r="O692" s="385"/>
      <c r="P692" s="389"/>
      <c r="Q692" s="385"/>
      <c r="R692" s="265"/>
      <c r="S692" s="399"/>
      <c r="T692" s="399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385"/>
      <c r="F693" s="385"/>
      <c r="G693" s="385"/>
      <c r="H693" s="385"/>
      <c r="I693" s="385"/>
      <c r="J693" s="385"/>
      <c r="K693" s="385"/>
      <c r="L693" s="385"/>
      <c r="M693" s="385"/>
      <c r="N693" s="385"/>
      <c r="O693" s="385"/>
      <c r="P693" s="389"/>
      <c r="Q693" s="385"/>
      <c r="R693" s="265"/>
      <c r="S693" s="399"/>
      <c r="T693" s="399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385"/>
      <c r="F694" s="385"/>
      <c r="G694" s="385"/>
      <c r="H694" s="385"/>
      <c r="I694" s="385"/>
      <c r="J694" s="385"/>
      <c r="K694" s="385"/>
      <c r="L694" s="385"/>
      <c r="M694" s="385"/>
      <c r="N694" s="385"/>
      <c r="O694" s="385"/>
      <c r="P694" s="389"/>
      <c r="Q694" s="385"/>
      <c r="R694" s="265"/>
      <c r="S694" s="399"/>
      <c r="T694" s="399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385"/>
      <c r="F695" s="385"/>
      <c r="G695" s="385"/>
      <c r="H695" s="385"/>
      <c r="I695" s="385"/>
      <c r="J695" s="385"/>
      <c r="K695" s="385"/>
      <c r="L695" s="385"/>
      <c r="M695" s="385"/>
      <c r="N695" s="385"/>
      <c r="O695" s="385"/>
      <c r="P695" s="389"/>
      <c r="Q695" s="385"/>
      <c r="R695" s="265"/>
      <c r="S695" s="399"/>
      <c r="T695" s="399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385"/>
      <c r="F696" s="385"/>
      <c r="G696" s="385"/>
      <c r="H696" s="385"/>
      <c r="I696" s="385"/>
      <c r="J696" s="385"/>
      <c r="K696" s="385"/>
      <c r="L696" s="385"/>
      <c r="M696" s="385"/>
      <c r="N696" s="385"/>
      <c r="O696" s="385"/>
      <c r="P696" s="389"/>
      <c r="Q696" s="385"/>
      <c r="R696" s="265"/>
      <c r="S696" s="399"/>
      <c r="T696" s="399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385"/>
      <c r="F697" s="385"/>
      <c r="G697" s="385"/>
      <c r="H697" s="385"/>
      <c r="I697" s="385"/>
      <c r="J697" s="385"/>
      <c r="K697" s="385"/>
      <c r="L697" s="385"/>
      <c r="M697" s="385"/>
      <c r="N697" s="385"/>
      <c r="O697" s="385"/>
      <c r="P697" s="389"/>
      <c r="Q697" s="385"/>
      <c r="R697" s="265"/>
      <c r="S697" s="399"/>
      <c r="T697" s="399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385"/>
      <c r="F698" s="385"/>
      <c r="G698" s="385"/>
      <c r="H698" s="385"/>
      <c r="I698" s="385"/>
      <c r="J698" s="385"/>
      <c r="K698" s="385"/>
      <c r="L698" s="385"/>
      <c r="M698" s="385"/>
      <c r="N698" s="385"/>
      <c r="O698" s="385"/>
      <c r="P698" s="389"/>
      <c r="Q698" s="385"/>
      <c r="R698" s="265"/>
      <c r="S698" s="399"/>
      <c r="T698" s="399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385"/>
      <c r="F699" s="385"/>
      <c r="G699" s="385"/>
      <c r="H699" s="385"/>
      <c r="I699" s="385"/>
      <c r="J699" s="385"/>
      <c r="K699" s="385"/>
      <c r="L699" s="385"/>
      <c r="M699" s="385"/>
      <c r="N699" s="385"/>
      <c r="O699" s="385"/>
      <c r="P699" s="389"/>
      <c r="Q699" s="385"/>
      <c r="R699" s="265"/>
      <c r="S699" s="399"/>
      <c r="T699" s="399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385"/>
      <c r="F700" s="385"/>
      <c r="G700" s="385"/>
      <c r="H700" s="385"/>
      <c r="I700" s="385"/>
      <c r="J700" s="385"/>
      <c r="K700" s="385"/>
      <c r="L700" s="385"/>
      <c r="M700" s="385"/>
      <c r="N700" s="385"/>
      <c r="O700" s="385"/>
      <c r="P700" s="389"/>
      <c r="Q700" s="385"/>
      <c r="R700" s="265"/>
      <c r="S700" s="399"/>
      <c r="T700" s="399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385"/>
      <c r="F701" s="385"/>
      <c r="G701" s="385"/>
      <c r="H701" s="385"/>
      <c r="I701" s="385"/>
      <c r="J701" s="385"/>
      <c r="K701" s="385"/>
      <c r="L701" s="385"/>
      <c r="M701" s="385"/>
      <c r="N701" s="385"/>
      <c r="O701" s="385"/>
      <c r="P701" s="389"/>
      <c r="Q701" s="385"/>
      <c r="R701" s="265"/>
      <c r="S701" s="399"/>
      <c r="T701" s="399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385"/>
      <c r="F702" s="385"/>
      <c r="G702" s="385"/>
      <c r="H702" s="385"/>
      <c r="I702" s="385"/>
      <c r="J702" s="385"/>
      <c r="K702" s="385"/>
      <c r="L702" s="385"/>
      <c r="M702" s="385"/>
      <c r="N702" s="385"/>
      <c r="O702" s="385"/>
      <c r="P702" s="389"/>
      <c r="Q702" s="385"/>
      <c r="R702" s="265"/>
      <c r="S702" s="399"/>
      <c r="T702" s="399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385"/>
      <c r="F703" s="385"/>
      <c r="G703" s="385"/>
      <c r="H703" s="385"/>
      <c r="I703" s="385"/>
      <c r="J703" s="385"/>
      <c r="K703" s="385"/>
      <c r="L703" s="385"/>
      <c r="M703" s="385"/>
      <c r="N703" s="385"/>
      <c r="O703" s="385"/>
      <c r="P703" s="389"/>
      <c r="Q703" s="385"/>
      <c r="R703" s="265"/>
      <c r="S703" s="399"/>
      <c r="T703" s="399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385"/>
      <c r="F704" s="385"/>
      <c r="G704" s="385"/>
      <c r="H704" s="385"/>
      <c r="I704" s="385"/>
      <c r="J704" s="385"/>
      <c r="K704" s="385"/>
      <c r="L704" s="385"/>
      <c r="M704" s="385"/>
      <c r="N704" s="385"/>
      <c r="O704" s="385"/>
      <c r="P704" s="389"/>
      <c r="Q704" s="385"/>
      <c r="R704" s="265"/>
      <c r="S704" s="399"/>
      <c r="T704" s="399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385"/>
      <c r="F705" s="385"/>
      <c r="G705" s="385"/>
      <c r="H705" s="385"/>
      <c r="I705" s="385"/>
      <c r="J705" s="385"/>
      <c r="K705" s="385"/>
      <c r="L705" s="385"/>
      <c r="M705" s="385"/>
      <c r="N705" s="385"/>
      <c r="O705" s="385"/>
      <c r="P705" s="389"/>
      <c r="Q705" s="385"/>
      <c r="R705" s="265"/>
      <c r="S705" s="399"/>
      <c r="T705" s="399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385"/>
      <c r="F706" s="385"/>
      <c r="G706" s="385"/>
      <c r="H706" s="385"/>
      <c r="I706" s="385"/>
      <c r="J706" s="385"/>
      <c r="K706" s="385"/>
      <c r="L706" s="385"/>
      <c r="M706" s="385"/>
      <c r="N706" s="385"/>
      <c r="O706" s="385"/>
      <c r="P706" s="389"/>
      <c r="Q706" s="385"/>
      <c r="R706" s="265"/>
      <c r="S706" s="399"/>
      <c r="T706" s="399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385"/>
      <c r="F707" s="385"/>
      <c r="G707" s="385"/>
      <c r="H707" s="385"/>
      <c r="I707" s="385"/>
      <c r="J707" s="385"/>
      <c r="K707" s="385"/>
      <c r="L707" s="385"/>
      <c r="M707" s="385"/>
      <c r="N707" s="385"/>
      <c r="O707" s="385"/>
      <c r="P707" s="389"/>
      <c r="Q707" s="385"/>
      <c r="R707" s="265"/>
      <c r="S707" s="399"/>
      <c r="T707" s="399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385"/>
      <c r="F708" s="385"/>
      <c r="G708" s="385"/>
      <c r="H708" s="385"/>
      <c r="I708" s="385"/>
      <c r="J708" s="385"/>
      <c r="K708" s="385"/>
      <c r="L708" s="385"/>
      <c r="M708" s="385"/>
      <c r="N708" s="385"/>
      <c r="O708" s="385"/>
      <c r="P708" s="389"/>
      <c r="Q708" s="385"/>
      <c r="R708" s="265"/>
      <c r="S708" s="399"/>
      <c r="T708" s="399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385"/>
      <c r="F709" s="385"/>
      <c r="G709" s="385"/>
      <c r="H709" s="385"/>
      <c r="I709" s="385"/>
      <c r="J709" s="385"/>
      <c r="K709" s="385"/>
      <c r="L709" s="385"/>
      <c r="M709" s="385"/>
      <c r="N709" s="385"/>
      <c r="O709" s="385"/>
      <c r="P709" s="389"/>
      <c r="Q709" s="385"/>
      <c r="R709" s="265"/>
      <c r="S709" s="399"/>
      <c r="T709" s="399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385"/>
      <c r="F710" s="385"/>
      <c r="G710" s="385"/>
      <c r="H710" s="385"/>
      <c r="I710" s="385"/>
      <c r="J710" s="385"/>
      <c r="K710" s="385"/>
      <c r="L710" s="385"/>
      <c r="M710" s="385"/>
      <c r="N710" s="385"/>
      <c r="O710" s="385"/>
      <c r="P710" s="389"/>
      <c r="Q710" s="385"/>
      <c r="R710" s="265"/>
      <c r="S710" s="399"/>
      <c r="T710" s="399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385"/>
      <c r="F711" s="385"/>
      <c r="G711" s="385"/>
      <c r="H711" s="385"/>
      <c r="I711" s="385"/>
      <c r="J711" s="385"/>
      <c r="K711" s="385"/>
      <c r="L711" s="385"/>
      <c r="M711" s="385"/>
      <c r="N711" s="385"/>
      <c r="O711" s="385"/>
      <c r="P711" s="389"/>
      <c r="Q711" s="385"/>
      <c r="R711" s="265"/>
      <c r="S711" s="399"/>
      <c r="T711" s="399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385"/>
      <c r="F712" s="385"/>
      <c r="G712" s="385"/>
      <c r="H712" s="385"/>
      <c r="I712" s="385"/>
      <c r="J712" s="385"/>
      <c r="K712" s="385"/>
      <c r="L712" s="385"/>
      <c r="M712" s="385"/>
      <c r="N712" s="385"/>
      <c r="O712" s="385"/>
      <c r="P712" s="389"/>
      <c r="Q712" s="385"/>
      <c r="R712" s="265"/>
      <c r="S712" s="399"/>
      <c r="T712" s="399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385"/>
      <c r="F713" s="385"/>
      <c r="G713" s="385"/>
      <c r="H713" s="385"/>
      <c r="I713" s="385"/>
      <c r="J713" s="385"/>
      <c r="K713" s="385"/>
      <c r="L713" s="385"/>
      <c r="M713" s="385"/>
      <c r="N713" s="385"/>
      <c r="O713" s="385"/>
      <c r="P713" s="389"/>
      <c r="Q713" s="385"/>
      <c r="R713" s="265"/>
      <c r="S713" s="399"/>
      <c r="T713" s="399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385"/>
      <c r="F714" s="385"/>
      <c r="G714" s="385"/>
      <c r="H714" s="385"/>
      <c r="I714" s="385"/>
      <c r="J714" s="385"/>
      <c r="K714" s="385"/>
      <c r="L714" s="385"/>
      <c r="M714" s="385"/>
      <c r="N714" s="385"/>
      <c r="O714" s="385"/>
      <c r="P714" s="389"/>
      <c r="Q714" s="385"/>
      <c r="R714" s="265"/>
      <c r="S714" s="399"/>
      <c r="T714" s="399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385"/>
      <c r="F715" s="385"/>
      <c r="G715" s="385"/>
      <c r="H715" s="385"/>
      <c r="I715" s="385"/>
      <c r="J715" s="385"/>
      <c r="K715" s="385"/>
      <c r="L715" s="385"/>
      <c r="M715" s="385"/>
      <c r="N715" s="385"/>
      <c r="O715" s="385"/>
      <c r="P715" s="389"/>
      <c r="Q715" s="385"/>
      <c r="R715" s="265"/>
      <c r="S715" s="399"/>
      <c r="T715" s="399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385"/>
      <c r="F716" s="385"/>
      <c r="G716" s="385"/>
      <c r="H716" s="385"/>
      <c r="I716" s="385"/>
      <c r="J716" s="385"/>
      <c r="K716" s="385"/>
      <c r="L716" s="385"/>
      <c r="M716" s="385"/>
      <c r="N716" s="385"/>
      <c r="O716" s="385"/>
      <c r="P716" s="389"/>
      <c r="Q716" s="385"/>
      <c r="R716" s="265"/>
      <c r="S716" s="399"/>
      <c r="T716" s="399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385"/>
      <c r="F717" s="385"/>
      <c r="G717" s="385"/>
      <c r="H717" s="385"/>
      <c r="I717" s="385"/>
      <c r="J717" s="385"/>
      <c r="K717" s="385"/>
      <c r="L717" s="385"/>
      <c r="M717" s="385"/>
      <c r="N717" s="385"/>
      <c r="O717" s="385"/>
      <c r="P717" s="389"/>
      <c r="Q717" s="385"/>
      <c r="R717" s="265"/>
      <c r="S717" s="399"/>
      <c r="T717" s="399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385"/>
      <c r="F718" s="385"/>
      <c r="G718" s="385"/>
      <c r="H718" s="385"/>
      <c r="I718" s="385"/>
      <c r="J718" s="385"/>
      <c r="K718" s="385"/>
      <c r="L718" s="385"/>
      <c r="M718" s="385"/>
      <c r="N718" s="385"/>
      <c r="O718" s="385"/>
      <c r="P718" s="389"/>
      <c r="Q718" s="385"/>
      <c r="R718" s="265"/>
      <c r="S718" s="399"/>
      <c r="T718" s="399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385"/>
      <c r="F719" s="385"/>
      <c r="G719" s="385"/>
      <c r="H719" s="385"/>
      <c r="I719" s="385"/>
      <c r="J719" s="385"/>
      <c r="K719" s="385"/>
      <c r="L719" s="385"/>
      <c r="M719" s="385"/>
      <c r="N719" s="385"/>
      <c r="O719" s="385"/>
      <c r="P719" s="389"/>
      <c r="Q719" s="385"/>
      <c r="R719" s="265"/>
      <c r="S719" s="399"/>
      <c r="T719" s="399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385"/>
      <c r="F720" s="385"/>
      <c r="G720" s="385"/>
      <c r="H720" s="385"/>
      <c r="I720" s="385"/>
      <c r="J720" s="385"/>
      <c r="K720" s="385"/>
      <c r="L720" s="385"/>
      <c r="M720" s="385"/>
      <c r="N720" s="385"/>
      <c r="O720" s="385"/>
      <c r="P720" s="389"/>
      <c r="Q720" s="385"/>
      <c r="R720" s="265"/>
      <c r="S720" s="399"/>
      <c r="T720" s="399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385"/>
      <c r="F721" s="385"/>
      <c r="G721" s="385"/>
      <c r="H721" s="385"/>
      <c r="I721" s="385"/>
      <c r="J721" s="385"/>
      <c r="K721" s="385"/>
      <c r="L721" s="385"/>
      <c r="M721" s="385"/>
      <c r="N721" s="385"/>
      <c r="O721" s="385"/>
      <c r="P721" s="389"/>
      <c r="Q721" s="385"/>
      <c r="R721" s="265"/>
      <c r="S721" s="399"/>
      <c r="T721" s="399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385"/>
      <c r="F722" s="385"/>
      <c r="G722" s="385"/>
      <c r="H722" s="385"/>
      <c r="I722" s="385"/>
      <c r="J722" s="385"/>
      <c r="K722" s="385"/>
      <c r="L722" s="385"/>
      <c r="M722" s="385"/>
      <c r="N722" s="385"/>
      <c r="O722" s="385"/>
      <c r="P722" s="389"/>
      <c r="Q722" s="385"/>
      <c r="R722" s="265"/>
      <c r="S722" s="399"/>
      <c r="T722" s="399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385"/>
      <c r="F723" s="385"/>
      <c r="G723" s="385"/>
      <c r="H723" s="385"/>
      <c r="I723" s="385"/>
      <c r="J723" s="385"/>
      <c r="K723" s="385"/>
      <c r="L723" s="385"/>
      <c r="M723" s="385"/>
      <c r="N723" s="385"/>
      <c r="O723" s="385"/>
      <c r="P723" s="389"/>
      <c r="Q723" s="385"/>
      <c r="R723" s="265"/>
      <c r="S723" s="399"/>
      <c r="T723" s="399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385"/>
      <c r="F724" s="385"/>
      <c r="G724" s="385"/>
      <c r="H724" s="385"/>
      <c r="I724" s="385"/>
      <c r="J724" s="385"/>
      <c r="K724" s="385"/>
      <c r="L724" s="385"/>
      <c r="M724" s="385"/>
      <c r="N724" s="385"/>
      <c r="O724" s="385"/>
      <c r="P724" s="389"/>
      <c r="Q724" s="385"/>
      <c r="R724" s="265"/>
      <c r="S724" s="399"/>
      <c r="T724" s="399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385"/>
      <c r="F725" s="385"/>
      <c r="G725" s="385"/>
      <c r="H725" s="385"/>
      <c r="I725" s="385"/>
      <c r="J725" s="385"/>
      <c r="K725" s="385"/>
      <c r="L725" s="385"/>
      <c r="M725" s="385"/>
      <c r="N725" s="385"/>
      <c r="O725" s="385"/>
      <c r="P725" s="389"/>
      <c r="Q725" s="385"/>
      <c r="R725" s="265"/>
      <c r="S725" s="399"/>
      <c r="T725" s="399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385"/>
      <c r="F726" s="385"/>
      <c r="G726" s="385"/>
      <c r="H726" s="385"/>
      <c r="I726" s="385"/>
      <c r="J726" s="385"/>
      <c r="K726" s="385"/>
      <c r="L726" s="385"/>
      <c r="M726" s="385"/>
      <c r="N726" s="385"/>
      <c r="O726" s="385"/>
      <c r="P726" s="389"/>
      <c r="Q726" s="385"/>
      <c r="R726" s="265"/>
      <c r="S726" s="399"/>
      <c r="T726" s="399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385"/>
      <c r="F727" s="385"/>
      <c r="G727" s="385"/>
      <c r="H727" s="385"/>
      <c r="I727" s="385"/>
      <c r="J727" s="385"/>
      <c r="K727" s="385"/>
      <c r="L727" s="385"/>
      <c r="M727" s="385"/>
      <c r="N727" s="385"/>
      <c r="O727" s="385"/>
      <c r="P727" s="389"/>
      <c r="Q727" s="385"/>
      <c r="R727" s="265"/>
      <c r="S727" s="399"/>
      <c r="T727" s="399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385"/>
      <c r="F728" s="385"/>
      <c r="G728" s="385"/>
      <c r="H728" s="385"/>
      <c r="I728" s="385"/>
      <c r="J728" s="385"/>
      <c r="K728" s="385"/>
      <c r="L728" s="385"/>
      <c r="M728" s="385"/>
      <c r="N728" s="385"/>
      <c r="O728" s="385"/>
      <c r="P728" s="389"/>
      <c r="Q728" s="385"/>
      <c r="R728" s="265"/>
      <c r="S728" s="399"/>
      <c r="T728" s="399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385"/>
      <c r="F729" s="385"/>
      <c r="G729" s="385"/>
      <c r="H729" s="385"/>
      <c r="I729" s="385"/>
      <c r="J729" s="385"/>
      <c r="K729" s="385"/>
      <c r="L729" s="385"/>
      <c r="M729" s="385"/>
      <c r="N729" s="385"/>
      <c r="O729" s="385"/>
      <c r="P729" s="389"/>
      <c r="Q729" s="385"/>
      <c r="R729" s="265"/>
      <c r="S729" s="399"/>
      <c r="T729" s="399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385"/>
      <c r="F730" s="385"/>
      <c r="G730" s="385"/>
      <c r="H730" s="385"/>
      <c r="I730" s="385"/>
      <c r="J730" s="385"/>
      <c r="K730" s="385"/>
      <c r="L730" s="385"/>
      <c r="M730" s="385"/>
      <c r="N730" s="385"/>
      <c r="O730" s="385"/>
      <c r="P730" s="389"/>
      <c r="Q730" s="385"/>
      <c r="R730" s="265"/>
      <c r="S730" s="399"/>
      <c r="T730" s="399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385"/>
      <c r="F731" s="385"/>
      <c r="G731" s="385"/>
      <c r="H731" s="385"/>
      <c r="I731" s="385"/>
      <c r="J731" s="385"/>
      <c r="K731" s="385"/>
      <c r="L731" s="385"/>
      <c r="M731" s="385"/>
      <c r="N731" s="385"/>
      <c r="O731" s="385"/>
      <c r="P731" s="389"/>
      <c r="Q731" s="385"/>
      <c r="R731" s="265"/>
      <c r="S731" s="399"/>
      <c r="T731" s="399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385"/>
      <c r="F732" s="385"/>
      <c r="G732" s="385"/>
      <c r="H732" s="385"/>
      <c r="I732" s="385"/>
      <c r="J732" s="385"/>
      <c r="K732" s="385"/>
      <c r="L732" s="385"/>
      <c r="M732" s="385"/>
      <c r="N732" s="385"/>
      <c r="O732" s="385"/>
      <c r="P732" s="389"/>
      <c r="Q732" s="385"/>
      <c r="R732" s="265"/>
      <c r="S732" s="399"/>
      <c r="T732" s="399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385"/>
      <c r="F733" s="385"/>
      <c r="G733" s="385"/>
      <c r="H733" s="385"/>
      <c r="I733" s="385"/>
      <c r="J733" s="385"/>
      <c r="K733" s="385"/>
      <c r="L733" s="385"/>
      <c r="M733" s="385"/>
      <c r="N733" s="385"/>
      <c r="O733" s="385"/>
      <c r="P733" s="389"/>
      <c r="Q733" s="385"/>
      <c r="R733" s="265"/>
      <c r="S733" s="399"/>
      <c r="T733" s="399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385"/>
      <c r="F734" s="385"/>
      <c r="G734" s="385"/>
      <c r="H734" s="385"/>
      <c r="I734" s="385"/>
      <c r="J734" s="385"/>
      <c r="K734" s="385"/>
      <c r="L734" s="385"/>
      <c r="M734" s="385"/>
      <c r="N734" s="385"/>
      <c r="O734" s="385"/>
      <c r="P734" s="389"/>
      <c r="Q734" s="385"/>
      <c r="R734" s="265"/>
      <c r="S734" s="399"/>
      <c r="T734" s="399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385"/>
      <c r="F735" s="385"/>
      <c r="G735" s="385"/>
      <c r="H735" s="385"/>
      <c r="I735" s="385"/>
      <c r="J735" s="385"/>
      <c r="K735" s="385"/>
      <c r="L735" s="385"/>
      <c r="M735" s="385"/>
      <c r="N735" s="385"/>
      <c r="O735" s="385"/>
      <c r="P735" s="389"/>
      <c r="Q735" s="385"/>
      <c r="R735" s="265"/>
      <c r="S735" s="399"/>
      <c r="T735" s="399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385"/>
      <c r="F736" s="385"/>
      <c r="G736" s="385"/>
      <c r="H736" s="385"/>
      <c r="I736" s="385"/>
      <c r="J736" s="385"/>
      <c r="K736" s="385"/>
      <c r="L736" s="385"/>
      <c r="M736" s="385"/>
      <c r="N736" s="385"/>
      <c r="O736" s="385"/>
      <c r="P736" s="389"/>
      <c r="Q736" s="385"/>
      <c r="R736" s="265"/>
      <c r="S736" s="399"/>
      <c r="T736" s="399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385"/>
      <c r="F737" s="385"/>
      <c r="G737" s="385"/>
      <c r="H737" s="385"/>
      <c r="I737" s="385"/>
      <c r="J737" s="385"/>
      <c r="K737" s="385"/>
      <c r="L737" s="385"/>
      <c r="M737" s="385"/>
      <c r="N737" s="385"/>
      <c r="O737" s="385"/>
      <c r="P737" s="389"/>
      <c r="Q737" s="385"/>
      <c r="R737" s="265"/>
      <c r="S737" s="399"/>
      <c r="T737" s="399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385"/>
      <c r="F738" s="385"/>
      <c r="G738" s="385"/>
      <c r="H738" s="385"/>
      <c r="I738" s="385"/>
      <c r="J738" s="385"/>
      <c r="K738" s="385"/>
      <c r="L738" s="385"/>
      <c r="M738" s="385"/>
      <c r="N738" s="385"/>
      <c r="O738" s="385"/>
      <c r="P738" s="389"/>
      <c r="Q738" s="385"/>
      <c r="R738" s="265"/>
      <c r="S738" s="399"/>
      <c r="T738" s="399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385"/>
      <c r="F739" s="385"/>
      <c r="G739" s="385"/>
      <c r="H739" s="385"/>
      <c r="I739" s="385"/>
      <c r="J739" s="385"/>
      <c r="K739" s="385"/>
      <c r="L739" s="385"/>
      <c r="M739" s="385"/>
      <c r="N739" s="385"/>
      <c r="O739" s="385"/>
      <c r="P739" s="389"/>
      <c r="Q739" s="385"/>
      <c r="R739" s="265"/>
      <c r="S739" s="399"/>
      <c r="T739" s="399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385"/>
      <c r="F740" s="385"/>
      <c r="G740" s="385"/>
      <c r="H740" s="385"/>
      <c r="I740" s="385"/>
      <c r="J740" s="385"/>
      <c r="K740" s="385"/>
      <c r="L740" s="385"/>
      <c r="M740" s="385"/>
      <c r="N740" s="385"/>
      <c r="O740" s="385"/>
      <c r="P740" s="389"/>
      <c r="Q740" s="385"/>
      <c r="R740" s="265"/>
      <c r="S740" s="399"/>
      <c r="T740" s="399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385"/>
      <c r="F741" s="385"/>
      <c r="G741" s="385"/>
      <c r="H741" s="385"/>
      <c r="I741" s="385"/>
      <c r="J741" s="385"/>
      <c r="K741" s="385"/>
      <c r="L741" s="385"/>
      <c r="M741" s="385"/>
      <c r="N741" s="385"/>
      <c r="O741" s="385"/>
      <c r="P741" s="389"/>
      <c r="Q741" s="385"/>
      <c r="R741" s="265"/>
      <c r="S741" s="399"/>
      <c r="T741" s="399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385"/>
      <c r="F742" s="385"/>
      <c r="G742" s="385"/>
      <c r="H742" s="385"/>
      <c r="I742" s="385"/>
      <c r="J742" s="385"/>
      <c r="K742" s="385"/>
      <c r="L742" s="385"/>
      <c r="M742" s="385"/>
      <c r="N742" s="385"/>
      <c r="O742" s="385"/>
      <c r="P742" s="389"/>
      <c r="Q742" s="385"/>
      <c r="R742" s="265"/>
      <c r="S742" s="399"/>
      <c r="T742" s="399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385"/>
      <c r="F743" s="385"/>
      <c r="G743" s="385"/>
      <c r="H743" s="385"/>
      <c r="I743" s="385"/>
      <c r="J743" s="385"/>
      <c r="K743" s="385"/>
      <c r="L743" s="385"/>
      <c r="M743" s="385"/>
      <c r="N743" s="385"/>
      <c r="O743" s="385"/>
      <c r="P743" s="389"/>
      <c r="Q743" s="385"/>
      <c r="R743" s="265"/>
      <c r="S743" s="399"/>
      <c r="T743" s="399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385"/>
      <c r="F744" s="385"/>
      <c r="G744" s="385"/>
      <c r="H744" s="385"/>
      <c r="I744" s="385"/>
      <c r="J744" s="385"/>
      <c r="K744" s="385"/>
      <c r="L744" s="385"/>
      <c r="M744" s="385"/>
      <c r="N744" s="385"/>
      <c r="O744" s="385"/>
      <c r="P744" s="389"/>
      <c r="Q744" s="385"/>
      <c r="R744" s="265"/>
      <c r="S744" s="399"/>
      <c r="T744" s="399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385"/>
      <c r="F745" s="385"/>
      <c r="G745" s="385"/>
      <c r="H745" s="385"/>
      <c r="I745" s="385"/>
      <c r="J745" s="385"/>
      <c r="K745" s="385"/>
      <c r="L745" s="385"/>
      <c r="M745" s="385"/>
      <c r="N745" s="385"/>
      <c r="O745" s="385"/>
      <c r="P745" s="389"/>
      <c r="Q745" s="385"/>
      <c r="R745" s="265"/>
      <c r="S745" s="399"/>
      <c r="T745" s="399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385"/>
      <c r="F746" s="385"/>
      <c r="G746" s="385"/>
      <c r="H746" s="385"/>
      <c r="I746" s="385"/>
      <c r="J746" s="385"/>
      <c r="K746" s="385"/>
      <c r="L746" s="385"/>
      <c r="M746" s="385"/>
      <c r="N746" s="385"/>
      <c r="O746" s="385"/>
      <c r="P746" s="389"/>
      <c r="Q746" s="385"/>
      <c r="R746" s="265"/>
      <c r="S746" s="399"/>
      <c r="T746" s="399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385"/>
      <c r="F747" s="385"/>
      <c r="G747" s="385"/>
      <c r="H747" s="385"/>
      <c r="I747" s="385"/>
      <c r="J747" s="385"/>
      <c r="K747" s="385"/>
      <c r="L747" s="385"/>
      <c r="M747" s="385"/>
      <c r="N747" s="385"/>
      <c r="O747" s="385"/>
      <c r="P747" s="389"/>
      <c r="Q747" s="385"/>
      <c r="R747" s="265"/>
      <c r="S747" s="399"/>
      <c r="T747" s="399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385"/>
      <c r="F748" s="385"/>
      <c r="G748" s="385"/>
      <c r="H748" s="385"/>
      <c r="I748" s="385"/>
      <c r="J748" s="385"/>
      <c r="K748" s="385"/>
      <c r="L748" s="385"/>
      <c r="M748" s="385"/>
      <c r="N748" s="385"/>
      <c r="O748" s="385"/>
      <c r="P748" s="389"/>
      <c r="Q748" s="385"/>
      <c r="R748" s="265"/>
      <c r="S748" s="399"/>
      <c r="T748" s="399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385"/>
      <c r="F749" s="385"/>
      <c r="G749" s="385"/>
      <c r="H749" s="385"/>
      <c r="I749" s="385"/>
      <c r="J749" s="385"/>
      <c r="K749" s="385"/>
      <c r="L749" s="385"/>
      <c r="M749" s="385"/>
      <c r="N749" s="385"/>
      <c r="O749" s="385"/>
      <c r="P749" s="389"/>
      <c r="Q749" s="385"/>
      <c r="R749" s="265"/>
      <c r="S749" s="399"/>
      <c r="T749" s="399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385"/>
      <c r="F750" s="385"/>
      <c r="G750" s="385"/>
      <c r="H750" s="385"/>
      <c r="I750" s="385"/>
      <c r="J750" s="385"/>
      <c r="K750" s="385"/>
      <c r="L750" s="385"/>
      <c r="M750" s="385"/>
      <c r="N750" s="385"/>
      <c r="O750" s="385"/>
      <c r="P750" s="389"/>
      <c r="Q750" s="385"/>
      <c r="R750" s="265"/>
      <c r="S750" s="399"/>
      <c r="T750" s="399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385"/>
      <c r="F751" s="385"/>
      <c r="G751" s="385"/>
      <c r="H751" s="385"/>
      <c r="I751" s="385"/>
      <c r="J751" s="385"/>
      <c r="K751" s="385"/>
      <c r="L751" s="385"/>
      <c r="M751" s="385"/>
      <c r="N751" s="385"/>
      <c r="O751" s="385"/>
      <c r="P751" s="389"/>
      <c r="Q751" s="385"/>
      <c r="R751" s="265"/>
      <c r="S751" s="399"/>
      <c r="T751" s="399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385"/>
      <c r="F752" s="385"/>
      <c r="G752" s="385"/>
      <c r="H752" s="385"/>
      <c r="I752" s="385"/>
      <c r="J752" s="385"/>
      <c r="K752" s="385"/>
      <c r="L752" s="385"/>
      <c r="M752" s="385"/>
      <c r="N752" s="385"/>
      <c r="O752" s="385"/>
      <c r="P752" s="389"/>
      <c r="Q752" s="385"/>
      <c r="R752" s="265"/>
      <c r="S752" s="399"/>
      <c r="T752" s="399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385"/>
      <c r="F753" s="385"/>
      <c r="G753" s="385"/>
      <c r="H753" s="385"/>
      <c r="I753" s="385"/>
      <c r="J753" s="385"/>
      <c r="K753" s="385"/>
      <c r="L753" s="385"/>
      <c r="M753" s="385"/>
      <c r="N753" s="385"/>
      <c r="O753" s="385"/>
      <c r="P753" s="389"/>
      <c r="Q753" s="385"/>
      <c r="R753" s="265"/>
      <c r="S753" s="399"/>
      <c r="T753" s="399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385"/>
      <c r="F754" s="385"/>
      <c r="G754" s="385"/>
      <c r="H754" s="385"/>
      <c r="I754" s="385"/>
      <c r="J754" s="385"/>
      <c r="K754" s="385"/>
      <c r="L754" s="385"/>
      <c r="M754" s="385"/>
      <c r="N754" s="385"/>
      <c r="O754" s="385"/>
      <c r="P754" s="389"/>
      <c r="Q754" s="385"/>
      <c r="R754" s="265"/>
      <c r="S754" s="399"/>
      <c r="T754" s="399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385"/>
      <c r="F755" s="385"/>
      <c r="G755" s="385"/>
      <c r="H755" s="385"/>
      <c r="I755" s="385"/>
      <c r="J755" s="385"/>
      <c r="K755" s="385"/>
      <c r="L755" s="385"/>
      <c r="M755" s="385"/>
      <c r="N755" s="385"/>
      <c r="O755" s="385"/>
      <c r="P755" s="389"/>
      <c r="Q755" s="385"/>
      <c r="R755" s="265"/>
      <c r="S755" s="399"/>
      <c r="T755" s="399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385"/>
      <c r="F756" s="385"/>
      <c r="G756" s="385"/>
      <c r="H756" s="385"/>
      <c r="I756" s="385"/>
      <c r="J756" s="385"/>
      <c r="K756" s="385"/>
      <c r="L756" s="385"/>
      <c r="M756" s="385"/>
      <c r="N756" s="385"/>
      <c r="O756" s="385"/>
      <c r="P756" s="389"/>
      <c r="Q756" s="385"/>
      <c r="R756" s="265"/>
      <c r="S756" s="399"/>
      <c r="T756" s="399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385"/>
      <c r="F757" s="385"/>
      <c r="G757" s="385"/>
      <c r="H757" s="385"/>
      <c r="I757" s="385"/>
      <c r="J757" s="385"/>
      <c r="K757" s="385"/>
      <c r="L757" s="385"/>
      <c r="M757" s="385"/>
      <c r="N757" s="385"/>
      <c r="O757" s="385"/>
      <c r="P757" s="389"/>
      <c r="Q757" s="385"/>
      <c r="R757" s="265"/>
      <c r="S757" s="399"/>
      <c r="T757" s="399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385"/>
      <c r="F758" s="385"/>
      <c r="G758" s="385"/>
      <c r="H758" s="385"/>
      <c r="I758" s="385"/>
      <c r="J758" s="385"/>
      <c r="K758" s="385"/>
      <c r="L758" s="385"/>
      <c r="M758" s="385"/>
      <c r="N758" s="385"/>
      <c r="O758" s="385"/>
      <c r="P758" s="389"/>
      <c r="Q758" s="385"/>
      <c r="R758" s="265"/>
      <c r="S758" s="399"/>
      <c r="T758" s="399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385"/>
      <c r="F759" s="385"/>
      <c r="G759" s="385"/>
      <c r="H759" s="385"/>
      <c r="I759" s="385"/>
      <c r="J759" s="385"/>
      <c r="K759" s="385"/>
      <c r="L759" s="385"/>
      <c r="M759" s="385"/>
      <c r="N759" s="385"/>
      <c r="O759" s="385"/>
      <c r="P759" s="389"/>
      <c r="Q759" s="385"/>
      <c r="R759" s="265"/>
      <c r="S759" s="399"/>
      <c r="T759" s="399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385"/>
      <c r="F760" s="385"/>
      <c r="G760" s="385"/>
      <c r="H760" s="385"/>
      <c r="I760" s="385"/>
      <c r="J760" s="385"/>
      <c r="K760" s="385"/>
      <c r="L760" s="385"/>
      <c r="M760" s="385"/>
      <c r="N760" s="385"/>
      <c r="O760" s="385"/>
      <c r="P760" s="389"/>
      <c r="Q760" s="385"/>
      <c r="R760" s="265"/>
      <c r="S760" s="399"/>
      <c r="T760" s="399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385"/>
      <c r="F761" s="385"/>
      <c r="G761" s="385"/>
      <c r="H761" s="385"/>
      <c r="I761" s="385"/>
      <c r="J761" s="385"/>
      <c r="K761" s="385"/>
      <c r="L761" s="385"/>
      <c r="M761" s="385"/>
      <c r="N761" s="385"/>
      <c r="O761" s="385"/>
      <c r="P761" s="389"/>
      <c r="Q761" s="385"/>
      <c r="R761" s="265"/>
      <c r="S761" s="399"/>
      <c r="T761" s="399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385"/>
      <c r="F762" s="385"/>
      <c r="G762" s="385"/>
      <c r="H762" s="385"/>
      <c r="I762" s="385"/>
      <c r="J762" s="385"/>
      <c r="K762" s="385"/>
      <c r="L762" s="385"/>
      <c r="M762" s="385"/>
      <c r="N762" s="385"/>
      <c r="O762" s="385"/>
      <c r="P762" s="389"/>
      <c r="Q762" s="385"/>
      <c r="R762" s="265"/>
      <c r="S762" s="399"/>
      <c r="T762" s="399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385"/>
      <c r="F763" s="385"/>
      <c r="G763" s="385"/>
      <c r="H763" s="385"/>
      <c r="I763" s="385"/>
      <c r="J763" s="385"/>
      <c r="K763" s="385"/>
      <c r="L763" s="385"/>
      <c r="M763" s="385"/>
      <c r="N763" s="385"/>
      <c r="O763" s="385"/>
      <c r="P763" s="389"/>
      <c r="Q763" s="385"/>
      <c r="R763" s="265"/>
      <c r="S763" s="399"/>
      <c r="T763" s="399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385"/>
      <c r="F764" s="385"/>
      <c r="G764" s="385"/>
      <c r="H764" s="385"/>
      <c r="I764" s="385"/>
      <c r="J764" s="385"/>
      <c r="K764" s="385"/>
      <c r="L764" s="385"/>
      <c r="M764" s="385"/>
      <c r="N764" s="385"/>
      <c r="O764" s="385"/>
      <c r="P764" s="389"/>
      <c r="Q764" s="385"/>
      <c r="R764" s="265"/>
      <c r="S764" s="399"/>
      <c r="T764" s="399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385"/>
      <c r="F765" s="385"/>
      <c r="G765" s="385"/>
      <c r="H765" s="385"/>
      <c r="I765" s="385"/>
      <c r="J765" s="385"/>
      <c r="K765" s="385"/>
      <c r="L765" s="385"/>
      <c r="M765" s="385"/>
      <c r="N765" s="385"/>
      <c r="O765" s="385"/>
      <c r="P765" s="389"/>
      <c r="Q765" s="385"/>
      <c r="R765" s="265"/>
      <c r="S765" s="399"/>
      <c r="T765" s="399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385"/>
      <c r="F766" s="385"/>
      <c r="G766" s="385"/>
      <c r="H766" s="385"/>
      <c r="I766" s="385"/>
      <c r="J766" s="385"/>
      <c r="K766" s="385"/>
      <c r="L766" s="385"/>
      <c r="M766" s="385"/>
      <c r="N766" s="385"/>
      <c r="O766" s="385"/>
      <c r="P766" s="389"/>
      <c r="Q766" s="385"/>
      <c r="R766" s="265"/>
      <c r="S766" s="399"/>
      <c r="T766" s="399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385"/>
      <c r="F767" s="385"/>
      <c r="G767" s="385"/>
      <c r="H767" s="385"/>
      <c r="I767" s="385"/>
      <c r="J767" s="385"/>
      <c r="K767" s="385"/>
      <c r="L767" s="385"/>
      <c r="M767" s="385"/>
      <c r="N767" s="385"/>
      <c r="O767" s="385"/>
      <c r="P767" s="389"/>
      <c r="Q767" s="385"/>
      <c r="R767" s="265"/>
      <c r="S767" s="399"/>
      <c r="T767" s="399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385"/>
      <c r="F768" s="385"/>
      <c r="G768" s="385"/>
      <c r="H768" s="385"/>
      <c r="I768" s="385"/>
      <c r="J768" s="385"/>
      <c r="K768" s="385"/>
      <c r="L768" s="385"/>
      <c r="M768" s="385"/>
      <c r="N768" s="385"/>
      <c r="O768" s="385"/>
      <c r="P768" s="389"/>
      <c r="Q768" s="385"/>
      <c r="R768" s="265"/>
      <c r="S768" s="399"/>
      <c r="T768" s="399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385"/>
      <c r="F769" s="385"/>
      <c r="G769" s="385"/>
      <c r="H769" s="385"/>
      <c r="I769" s="385"/>
      <c r="J769" s="385"/>
      <c r="K769" s="385"/>
      <c r="L769" s="385"/>
      <c r="M769" s="385"/>
      <c r="N769" s="385"/>
      <c r="O769" s="385"/>
      <c r="P769" s="389"/>
      <c r="Q769" s="385"/>
      <c r="R769" s="265"/>
      <c r="S769" s="399"/>
      <c r="T769" s="399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385"/>
      <c r="F770" s="385"/>
      <c r="G770" s="385"/>
      <c r="H770" s="385"/>
      <c r="I770" s="385"/>
      <c r="J770" s="385"/>
      <c r="K770" s="385"/>
      <c r="L770" s="385"/>
      <c r="M770" s="385"/>
      <c r="N770" s="385"/>
      <c r="O770" s="385"/>
      <c r="P770" s="389"/>
      <c r="Q770" s="385"/>
      <c r="R770" s="265"/>
      <c r="S770" s="399"/>
      <c r="T770" s="399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385"/>
      <c r="F771" s="385"/>
      <c r="G771" s="385"/>
      <c r="H771" s="385"/>
      <c r="I771" s="385"/>
      <c r="J771" s="385"/>
      <c r="K771" s="385"/>
      <c r="L771" s="385"/>
      <c r="M771" s="385"/>
      <c r="N771" s="385"/>
      <c r="O771" s="385"/>
      <c r="P771" s="389"/>
      <c r="Q771" s="385"/>
      <c r="R771" s="265"/>
      <c r="S771" s="399"/>
      <c r="T771" s="399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385"/>
      <c r="F772" s="385"/>
      <c r="G772" s="385"/>
      <c r="H772" s="385"/>
      <c r="I772" s="385"/>
      <c r="J772" s="385"/>
      <c r="K772" s="385"/>
      <c r="L772" s="385"/>
      <c r="M772" s="385"/>
      <c r="N772" s="385"/>
      <c r="O772" s="385"/>
      <c r="P772" s="389"/>
      <c r="Q772" s="385"/>
      <c r="R772" s="265"/>
      <c r="S772" s="399"/>
      <c r="T772" s="399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385"/>
      <c r="F773" s="385"/>
      <c r="G773" s="385"/>
      <c r="H773" s="385"/>
      <c r="I773" s="385"/>
      <c r="J773" s="385"/>
      <c r="K773" s="385"/>
      <c r="L773" s="385"/>
      <c r="M773" s="385"/>
      <c r="N773" s="385"/>
      <c r="O773" s="385"/>
      <c r="P773" s="389"/>
      <c r="Q773" s="385"/>
      <c r="R773" s="265"/>
      <c r="S773" s="399"/>
      <c r="T773" s="399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385"/>
      <c r="F774" s="385"/>
      <c r="G774" s="385"/>
      <c r="H774" s="385"/>
      <c r="I774" s="385"/>
      <c r="J774" s="385"/>
      <c r="K774" s="385"/>
      <c r="L774" s="385"/>
      <c r="M774" s="385"/>
      <c r="N774" s="385"/>
      <c r="O774" s="385"/>
      <c r="P774" s="389"/>
      <c r="Q774" s="385"/>
      <c r="R774" s="265"/>
      <c r="S774" s="399"/>
      <c r="T774" s="399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385"/>
      <c r="F775" s="385"/>
      <c r="G775" s="385"/>
      <c r="H775" s="385"/>
      <c r="I775" s="385"/>
      <c r="J775" s="385"/>
      <c r="K775" s="385"/>
      <c r="L775" s="385"/>
      <c r="M775" s="385"/>
      <c r="N775" s="385"/>
      <c r="O775" s="385"/>
      <c r="P775" s="389"/>
      <c r="Q775" s="385"/>
      <c r="R775" s="265"/>
      <c r="S775" s="399"/>
      <c r="T775" s="399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385"/>
      <c r="F776" s="385"/>
      <c r="G776" s="385"/>
      <c r="H776" s="385"/>
      <c r="I776" s="385"/>
      <c r="J776" s="385"/>
      <c r="K776" s="385"/>
      <c r="L776" s="385"/>
      <c r="M776" s="385"/>
      <c r="N776" s="385"/>
      <c r="O776" s="385"/>
      <c r="P776" s="389"/>
      <c r="Q776" s="385"/>
      <c r="R776" s="265"/>
      <c r="S776" s="399"/>
      <c r="T776" s="399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385"/>
      <c r="F777" s="385"/>
      <c r="G777" s="385"/>
      <c r="H777" s="385"/>
      <c r="I777" s="385"/>
      <c r="J777" s="385"/>
      <c r="K777" s="385"/>
      <c r="L777" s="385"/>
      <c r="M777" s="385"/>
      <c r="N777" s="385"/>
      <c r="O777" s="385"/>
      <c r="P777" s="389"/>
      <c r="Q777" s="385"/>
      <c r="R777" s="265"/>
      <c r="S777" s="399"/>
      <c r="T777" s="399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385"/>
      <c r="F778" s="385"/>
      <c r="G778" s="385"/>
      <c r="H778" s="385"/>
      <c r="I778" s="385"/>
      <c r="J778" s="385"/>
      <c r="K778" s="385"/>
      <c r="L778" s="385"/>
      <c r="M778" s="385"/>
      <c r="N778" s="385"/>
      <c r="O778" s="385"/>
      <c r="P778" s="389"/>
      <c r="Q778" s="385"/>
      <c r="R778" s="265"/>
      <c r="S778" s="399"/>
      <c r="T778" s="399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385"/>
      <c r="F779" s="385"/>
      <c r="G779" s="385"/>
      <c r="H779" s="385"/>
      <c r="I779" s="385"/>
      <c r="J779" s="385"/>
      <c r="K779" s="385"/>
      <c r="L779" s="385"/>
      <c r="M779" s="385"/>
      <c r="N779" s="385"/>
      <c r="O779" s="385"/>
      <c r="P779" s="389"/>
      <c r="Q779" s="385"/>
      <c r="R779" s="265"/>
      <c r="S779" s="399"/>
      <c r="T779" s="399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385"/>
      <c r="F780" s="385"/>
      <c r="G780" s="385"/>
      <c r="H780" s="385"/>
      <c r="I780" s="385"/>
      <c r="J780" s="385"/>
      <c r="K780" s="385"/>
      <c r="L780" s="385"/>
      <c r="M780" s="385"/>
      <c r="N780" s="385"/>
      <c r="O780" s="385"/>
      <c r="P780" s="389"/>
      <c r="Q780" s="385"/>
      <c r="R780" s="265"/>
      <c r="S780" s="399"/>
      <c r="T780" s="399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385"/>
      <c r="F781" s="385"/>
      <c r="G781" s="385"/>
      <c r="H781" s="385"/>
      <c r="I781" s="385"/>
      <c r="J781" s="385"/>
      <c r="K781" s="385"/>
      <c r="L781" s="385"/>
      <c r="M781" s="385"/>
      <c r="N781" s="385"/>
      <c r="O781" s="385"/>
      <c r="P781" s="389"/>
      <c r="Q781" s="385"/>
      <c r="R781" s="265"/>
      <c r="S781" s="399"/>
      <c r="T781" s="399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385"/>
      <c r="F782" s="385"/>
      <c r="G782" s="385"/>
      <c r="H782" s="385"/>
      <c r="I782" s="385"/>
      <c r="J782" s="385"/>
      <c r="K782" s="385"/>
      <c r="L782" s="385"/>
      <c r="M782" s="385"/>
      <c r="N782" s="385"/>
      <c r="O782" s="385"/>
      <c r="P782" s="389"/>
      <c r="Q782" s="385"/>
      <c r="R782" s="265"/>
      <c r="S782" s="399"/>
      <c r="T782" s="399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385"/>
      <c r="F783" s="385"/>
      <c r="G783" s="385"/>
      <c r="H783" s="385"/>
      <c r="I783" s="385"/>
      <c r="J783" s="385"/>
      <c r="K783" s="385"/>
      <c r="L783" s="385"/>
      <c r="M783" s="385"/>
      <c r="N783" s="385"/>
      <c r="O783" s="385"/>
      <c r="P783" s="389"/>
      <c r="Q783" s="385"/>
      <c r="R783" s="265"/>
      <c r="S783" s="399"/>
      <c r="T783" s="399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385"/>
      <c r="F784" s="385"/>
      <c r="G784" s="385"/>
      <c r="H784" s="385"/>
      <c r="I784" s="385"/>
      <c r="J784" s="385"/>
      <c r="K784" s="385"/>
      <c r="L784" s="385"/>
      <c r="M784" s="385"/>
      <c r="N784" s="385"/>
      <c r="O784" s="385"/>
      <c r="P784" s="389"/>
      <c r="Q784" s="385"/>
      <c r="R784" s="265"/>
      <c r="S784" s="399"/>
      <c r="T784" s="399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385"/>
      <c r="F785" s="385"/>
      <c r="G785" s="385"/>
      <c r="H785" s="385"/>
      <c r="I785" s="385"/>
      <c r="J785" s="385"/>
      <c r="K785" s="385"/>
      <c r="L785" s="385"/>
      <c r="M785" s="385"/>
      <c r="N785" s="385"/>
      <c r="O785" s="385"/>
      <c r="P785" s="389"/>
      <c r="Q785" s="385"/>
      <c r="R785" s="265"/>
      <c r="S785" s="399"/>
      <c r="T785" s="399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385"/>
      <c r="F786" s="385"/>
      <c r="G786" s="385"/>
      <c r="H786" s="385"/>
      <c r="I786" s="385"/>
      <c r="J786" s="385"/>
      <c r="K786" s="385"/>
      <c r="L786" s="385"/>
      <c r="M786" s="385"/>
      <c r="N786" s="385"/>
      <c r="O786" s="385"/>
      <c r="P786" s="389"/>
      <c r="Q786" s="385"/>
      <c r="R786" s="265"/>
      <c r="S786" s="399"/>
      <c r="T786" s="399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385"/>
      <c r="F787" s="385"/>
      <c r="G787" s="385"/>
      <c r="H787" s="385"/>
      <c r="I787" s="385"/>
      <c r="J787" s="385"/>
      <c r="K787" s="385"/>
      <c r="L787" s="385"/>
      <c r="M787" s="385"/>
      <c r="N787" s="385"/>
      <c r="O787" s="385"/>
      <c r="P787" s="389"/>
      <c r="Q787" s="385"/>
      <c r="R787" s="265"/>
      <c r="S787" s="399"/>
      <c r="T787" s="399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385"/>
      <c r="F788" s="385"/>
      <c r="G788" s="385"/>
      <c r="H788" s="385"/>
      <c r="I788" s="385"/>
      <c r="J788" s="385"/>
      <c r="K788" s="385"/>
      <c r="L788" s="385"/>
      <c r="M788" s="385"/>
      <c r="N788" s="385"/>
      <c r="O788" s="385"/>
      <c r="P788" s="389"/>
      <c r="Q788" s="385"/>
      <c r="R788" s="265"/>
      <c r="S788" s="399"/>
      <c r="T788" s="399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385"/>
      <c r="F789" s="385"/>
      <c r="G789" s="385"/>
      <c r="H789" s="385"/>
      <c r="I789" s="385"/>
      <c r="J789" s="385"/>
      <c r="K789" s="385"/>
      <c r="L789" s="385"/>
      <c r="M789" s="385"/>
      <c r="N789" s="385"/>
      <c r="O789" s="385"/>
      <c r="P789" s="389"/>
      <c r="Q789" s="385"/>
      <c r="R789" s="265"/>
      <c r="S789" s="399"/>
      <c r="T789" s="399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385"/>
      <c r="F790" s="385"/>
      <c r="G790" s="385"/>
      <c r="H790" s="385"/>
      <c r="I790" s="385"/>
      <c r="J790" s="385"/>
      <c r="K790" s="385"/>
      <c r="L790" s="385"/>
      <c r="M790" s="385"/>
      <c r="N790" s="385"/>
      <c r="O790" s="385"/>
      <c r="P790" s="389"/>
      <c r="Q790" s="385"/>
      <c r="R790" s="265"/>
      <c r="S790" s="399"/>
      <c r="T790" s="399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385"/>
      <c r="F791" s="385"/>
      <c r="G791" s="385"/>
      <c r="H791" s="385"/>
      <c r="I791" s="385"/>
      <c r="J791" s="385"/>
      <c r="K791" s="385"/>
      <c r="L791" s="385"/>
      <c r="M791" s="385"/>
      <c r="N791" s="385"/>
      <c r="O791" s="385"/>
      <c r="P791" s="389"/>
      <c r="Q791" s="385"/>
      <c r="R791" s="265"/>
      <c r="S791" s="399"/>
      <c r="T791" s="399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385"/>
      <c r="F792" s="385"/>
      <c r="G792" s="385"/>
      <c r="H792" s="385"/>
      <c r="I792" s="385"/>
      <c r="J792" s="385"/>
      <c r="K792" s="385"/>
      <c r="L792" s="385"/>
      <c r="M792" s="385"/>
      <c r="N792" s="385"/>
      <c r="O792" s="385"/>
      <c r="P792" s="389"/>
      <c r="Q792" s="385"/>
      <c r="R792" s="265"/>
      <c r="S792" s="399"/>
      <c r="T792" s="399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385"/>
      <c r="F793" s="385"/>
      <c r="G793" s="385"/>
      <c r="H793" s="385"/>
      <c r="I793" s="385"/>
      <c r="J793" s="385"/>
      <c r="K793" s="385"/>
      <c r="L793" s="385"/>
      <c r="M793" s="385"/>
      <c r="N793" s="385"/>
      <c r="O793" s="385"/>
      <c r="P793" s="389"/>
      <c r="Q793" s="385"/>
      <c r="R793" s="265"/>
      <c r="S793" s="399"/>
      <c r="T793" s="399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385"/>
      <c r="F794" s="385"/>
      <c r="G794" s="385"/>
      <c r="H794" s="385"/>
      <c r="I794" s="385"/>
      <c r="J794" s="385"/>
      <c r="K794" s="385"/>
      <c r="L794" s="385"/>
      <c r="M794" s="385"/>
      <c r="N794" s="385"/>
      <c r="O794" s="385"/>
      <c r="P794" s="389"/>
      <c r="Q794" s="385"/>
      <c r="R794" s="265"/>
      <c r="S794" s="399"/>
      <c r="T794" s="399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385"/>
      <c r="F795" s="385"/>
      <c r="G795" s="385"/>
      <c r="H795" s="385"/>
      <c r="I795" s="385"/>
      <c r="J795" s="385"/>
      <c r="K795" s="385"/>
      <c r="L795" s="385"/>
      <c r="M795" s="385"/>
      <c r="N795" s="385"/>
      <c r="O795" s="385"/>
      <c r="P795" s="389"/>
      <c r="Q795" s="385"/>
      <c r="R795" s="265"/>
      <c r="S795" s="399"/>
      <c r="T795" s="399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385"/>
      <c r="F796" s="385"/>
      <c r="G796" s="385"/>
      <c r="H796" s="385"/>
      <c r="I796" s="385"/>
      <c r="J796" s="385"/>
      <c r="K796" s="385"/>
      <c r="L796" s="385"/>
      <c r="M796" s="385"/>
      <c r="N796" s="385"/>
      <c r="O796" s="385"/>
      <c r="P796" s="389"/>
      <c r="Q796" s="385"/>
      <c r="R796" s="265"/>
      <c r="S796" s="399"/>
      <c r="T796" s="399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385"/>
      <c r="F797" s="385"/>
      <c r="G797" s="385"/>
      <c r="H797" s="385"/>
      <c r="I797" s="385"/>
      <c r="J797" s="385"/>
      <c r="K797" s="385"/>
      <c r="L797" s="385"/>
      <c r="M797" s="385"/>
      <c r="N797" s="385"/>
      <c r="O797" s="385"/>
      <c r="P797" s="389"/>
      <c r="Q797" s="385"/>
      <c r="R797" s="265"/>
      <c r="S797" s="399"/>
      <c r="T797" s="399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385"/>
      <c r="F798" s="385"/>
      <c r="G798" s="385"/>
      <c r="H798" s="385"/>
      <c r="I798" s="385"/>
      <c r="J798" s="385"/>
      <c r="K798" s="385"/>
      <c r="L798" s="385"/>
      <c r="M798" s="385"/>
      <c r="N798" s="385"/>
      <c r="O798" s="385"/>
      <c r="P798" s="389"/>
      <c r="Q798" s="385"/>
      <c r="R798" s="265"/>
      <c r="S798" s="399"/>
      <c r="T798" s="399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385"/>
      <c r="F799" s="385"/>
      <c r="G799" s="385"/>
      <c r="H799" s="385"/>
      <c r="I799" s="385"/>
      <c r="J799" s="385"/>
      <c r="K799" s="385"/>
      <c r="L799" s="385"/>
      <c r="M799" s="385"/>
      <c r="N799" s="385"/>
      <c r="O799" s="385"/>
      <c r="P799" s="389"/>
      <c r="Q799" s="385"/>
      <c r="R799" s="265"/>
      <c r="S799" s="399"/>
      <c r="T799" s="399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385"/>
      <c r="F800" s="385"/>
      <c r="G800" s="385"/>
      <c r="H800" s="385"/>
      <c r="I800" s="385"/>
      <c r="J800" s="385"/>
      <c r="K800" s="385"/>
      <c r="L800" s="385"/>
      <c r="M800" s="385"/>
      <c r="N800" s="385"/>
      <c r="O800" s="385"/>
      <c r="P800" s="389"/>
      <c r="Q800" s="385"/>
      <c r="R800" s="265"/>
      <c r="S800" s="399"/>
      <c r="T800" s="399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385"/>
      <c r="F801" s="385"/>
      <c r="G801" s="385"/>
      <c r="H801" s="385"/>
      <c r="I801" s="385"/>
      <c r="J801" s="385"/>
      <c r="K801" s="385"/>
      <c r="L801" s="385"/>
      <c r="M801" s="385"/>
      <c r="N801" s="385"/>
      <c r="O801" s="385"/>
      <c r="P801" s="389"/>
      <c r="Q801" s="385"/>
      <c r="R801" s="265"/>
      <c r="S801" s="399"/>
      <c r="T801" s="399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385"/>
      <c r="F802" s="385"/>
      <c r="G802" s="385"/>
      <c r="H802" s="385"/>
      <c r="I802" s="385"/>
      <c r="J802" s="385"/>
      <c r="K802" s="385"/>
      <c r="L802" s="385"/>
      <c r="M802" s="385"/>
      <c r="N802" s="385"/>
      <c r="O802" s="385"/>
      <c r="P802" s="389"/>
      <c r="Q802" s="385"/>
      <c r="R802" s="265"/>
      <c r="S802" s="399"/>
      <c r="T802" s="399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385"/>
      <c r="F803" s="385"/>
      <c r="G803" s="385"/>
      <c r="H803" s="385"/>
      <c r="I803" s="385"/>
      <c r="J803" s="385"/>
      <c r="K803" s="385"/>
      <c r="L803" s="385"/>
      <c r="M803" s="385"/>
      <c r="N803" s="385"/>
      <c r="O803" s="385"/>
      <c r="P803" s="389"/>
      <c r="Q803" s="385"/>
      <c r="R803" s="265"/>
      <c r="S803" s="399"/>
      <c r="T803" s="399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385"/>
      <c r="F804" s="385"/>
      <c r="G804" s="385"/>
      <c r="H804" s="385"/>
      <c r="I804" s="385"/>
      <c r="J804" s="385"/>
      <c r="K804" s="385"/>
      <c r="L804" s="385"/>
      <c r="M804" s="385"/>
      <c r="N804" s="385"/>
      <c r="O804" s="385"/>
      <c r="P804" s="389"/>
      <c r="Q804" s="385"/>
      <c r="R804" s="265"/>
      <c r="S804" s="399"/>
      <c r="T804" s="399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385"/>
      <c r="F805" s="385"/>
      <c r="G805" s="385"/>
      <c r="H805" s="385"/>
      <c r="I805" s="385"/>
      <c r="J805" s="385"/>
      <c r="K805" s="385"/>
      <c r="L805" s="385"/>
      <c r="M805" s="385"/>
      <c r="N805" s="385"/>
      <c r="O805" s="385"/>
      <c r="P805" s="389"/>
      <c r="Q805" s="385"/>
      <c r="R805" s="265"/>
      <c r="S805" s="399"/>
      <c r="T805" s="399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385"/>
      <c r="F806" s="385"/>
      <c r="G806" s="385"/>
      <c r="H806" s="385"/>
      <c r="I806" s="385"/>
      <c r="J806" s="385"/>
      <c r="K806" s="385"/>
      <c r="L806" s="385"/>
      <c r="M806" s="385"/>
      <c r="N806" s="385"/>
      <c r="O806" s="385"/>
      <c r="P806" s="389"/>
      <c r="Q806" s="385"/>
      <c r="R806" s="265"/>
      <c r="S806" s="399"/>
      <c r="T806" s="399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385"/>
      <c r="F807" s="385"/>
      <c r="G807" s="385"/>
      <c r="H807" s="385"/>
      <c r="I807" s="385"/>
      <c r="J807" s="385"/>
      <c r="K807" s="385"/>
      <c r="L807" s="385"/>
      <c r="M807" s="385"/>
      <c r="N807" s="385"/>
      <c r="O807" s="385"/>
      <c r="P807" s="389"/>
      <c r="Q807" s="385"/>
      <c r="R807" s="265"/>
      <c r="S807" s="399"/>
      <c r="T807" s="399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385"/>
      <c r="F808" s="385"/>
      <c r="G808" s="385"/>
      <c r="H808" s="385"/>
      <c r="I808" s="385"/>
      <c r="J808" s="385"/>
      <c r="K808" s="385"/>
      <c r="L808" s="385"/>
      <c r="M808" s="385"/>
      <c r="N808" s="385"/>
      <c r="O808" s="385"/>
      <c r="P808" s="389"/>
      <c r="Q808" s="385"/>
      <c r="R808" s="265"/>
      <c r="S808" s="399"/>
      <c r="T808" s="399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385"/>
      <c r="F809" s="385"/>
      <c r="G809" s="385"/>
      <c r="H809" s="385"/>
      <c r="I809" s="385"/>
      <c r="J809" s="385"/>
      <c r="K809" s="385"/>
      <c r="L809" s="385"/>
      <c r="M809" s="385"/>
      <c r="N809" s="385"/>
      <c r="O809" s="385"/>
      <c r="P809" s="389"/>
      <c r="Q809" s="385"/>
      <c r="R809" s="265"/>
      <c r="S809" s="399"/>
      <c r="T809" s="399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385"/>
      <c r="F810" s="385"/>
      <c r="G810" s="385"/>
      <c r="H810" s="385"/>
      <c r="I810" s="385"/>
      <c r="J810" s="385"/>
      <c r="K810" s="385"/>
      <c r="L810" s="385"/>
      <c r="M810" s="385"/>
      <c r="N810" s="385"/>
      <c r="O810" s="385"/>
      <c r="P810" s="389"/>
      <c r="Q810" s="385"/>
      <c r="R810" s="265"/>
      <c r="S810" s="399"/>
      <c r="T810" s="399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385"/>
      <c r="F811" s="385"/>
      <c r="G811" s="385"/>
      <c r="H811" s="385"/>
      <c r="I811" s="385"/>
      <c r="J811" s="385"/>
      <c r="K811" s="385"/>
      <c r="L811" s="385"/>
      <c r="M811" s="385"/>
      <c r="N811" s="385"/>
      <c r="O811" s="385"/>
      <c r="P811" s="389"/>
      <c r="Q811" s="385"/>
      <c r="R811" s="265"/>
      <c r="S811" s="399"/>
      <c r="T811" s="399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385"/>
      <c r="F812" s="385"/>
      <c r="G812" s="385"/>
      <c r="H812" s="385"/>
      <c r="I812" s="385"/>
      <c r="J812" s="385"/>
      <c r="K812" s="385"/>
      <c r="L812" s="385"/>
      <c r="M812" s="385"/>
      <c r="N812" s="385"/>
      <c r="O812" s="385"/>
      <c r="P812" s="389"/>
      <c r="Q812" s="385"/>
      <c r="R812" s="265"/>
      <c r="S812" s="399"/>
      <c r="T812" s="399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385"/>
      <c r="F813" s="385"/>
      <c r="G813" s="385"/>
      <c r="H813" s="385"/>
      <c r="I813" s="385"/>
      <c r="J813" s="385"/>
      <c r="K813" s="385"/>
      <c r="L813" s="385"/>
      <c r="M813" s="385"/>
      <c r="N813" s="385"/>
      <c r="O813" s="385"/>
      <c r="P813" s="389"/>
      <c r="Q813" s="385"/>
      <c r="R813" s="265"/>
      <c r="S813" s="399"/>
      <c r="T813" s="399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385"/>
      <c r="F814" s="385"/>
      <c r="G814" s="385"/>
      <c r="H814" s="385"/>
      <c r="I814" s="385"/>
      <c r="J814" s="385"/>
      <c r="K814" s="385"/>
      <c r="L814" s="385"/>
      <c r="M814" s="385"/>
      <c r="N814" s="385"/>
      <c r="O814" s="385"/>
      <c r="P814" s="389"/>
      <c r="Q814" s="385"/>
      <c r="R814" s="265"/>
      <c r="S814" s="399"/>
      <c r="T814" s="399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385"/>
      <c r="F815" s="385"/>
      <c r="G815" s="385"/>
      <c r="H815" s="385"/>
      <c r="I815" s="385"/>
      <c r="J815" s="385"/>
      <c r="K815" s="385"/>
      <c r="L815" s="385"/>
      <c r="M815" s="385"/>
      <c r="N815" s="385"/>
      <c r="O815" s="385"/>
      <c r="P815" s="389"/>
      <c r="Q815" s="385"/>
      <c r="R815" s="265"/>
      <c r="S815" s="399"/>
      <c r="T815" s="399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385"/>
      <c r="F816" s="385"/>
      <c r="G816" s="385"/>
      <c r="H816" s="385"/>
      <c r="I816" s="385"/>
      <c r="J816" s="385"/>
      <c r="K816" s="385"/>
      <c r="L816" s="385"/>
      <c r="M816" s="385"/>
      <c r="N816" s="385"/>
      <c r="O816" s="385"/>
      <c r="P816" s="389"/>
      <c r="Q816" s="385"/>
      <c r="R816" s="265"/>
      <c r="S816" s="399"/>
      <c r="T816" s="399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385"/>
      <c r="F817" s="385"/>
      <c r="G817" s="385"/>
      <c r="H817" s="385"/>
      <c r="I817" s="385"/>
      <c r="J817" s="385"/>
      <c r="K817" s="385"/>
      <c r="L817" s="385"/>
      <c r="M817" s="385"/>
      <c r="N817" s="385"/>
      <c r="O817" s="385"/>
      <c r="P817" s="389"/>
      <c r="Q817" s="385"/>
      <c r="R817" s="265"/>
      <c r="S817" s="399"/>
      <c r="T817" s="399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385"/>
      <c r="F818" s="385"/>
      <c r="G818" s="385"/>
      <c r="H818" s="385"/>
      <c r="I818" s="385"/>
      <c r="J818" s="385"/>
      <c r="K818" s="385"/>
      <c r="L818" s="385"/>
      <c r="M818" s="385"/>
      <c r="N818" s="385"/>
      <c r="O818" s="385"/>
      <c r="P818" s="389"/>
      <c r="Q818" s="385"/>
      <c r="R818" s="265"/>
      <c r="S818" s="399"/>
      <c r="T818" s="399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385"/>
      <c r="F819" s="385"/>
      <c r="G819" s="385"/>
      <c r="H819" s="385"/>
      <c r="I819" s="385"/>
      <c r="J819" s="385"/>
      <c r="K819" s="385"/>
      <c r="L819" s="385"/>
      <c r="M819" s="385"/>
      <c r="N819" s="385"/>
      <c r="O819" s="385"/>
      <c r="P819" s="389"/>
      <c r="Q819" s="385"/>
      <c r="R819" s="265"/>
      <c r="S819" s="399"/>
      <c r="T819" s="399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385"/>
      <c r="F820" s="385"/>
      <c r="G820" s="385"/>
      <c r="H820" s="385"/>
      <c r="I820" s="385"/>
      <c r="J820" s="385"/>
      <c r="K820" s="385"/>
      <c r="L820" s="385"/>
      <c r="M820" s="385"/>
      <c r="N820" s="385"/>
      <c r="O820" s="385"/>
      <c r="P820" s="389"/>
      <c r="Q820" s="385"/>
      <c r="R820" s="265"/>
      <c r="S820" s="399"/>
      <c r="T820" s="399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385"/>
      <c r="F821" s="385"/>
      <c r="G821" s="385"/>
      <c r="H821" s="385"/>
      <c r="I821" s="385"/>
      <c r="J821" s="385"/>
      <c r="K821" s="385"/>
      <c r="L821" s="385"/>
      <c r="M821" s="385"/>
      <c r="N821" s="385"/>
      <c r="O821" s="385"/>
      <c r="P821" s="389"/>
      <c r="Q821" s="385"/>
      <c r="R821" s="265"/>
      <c r="S821" s="399"/>
      <c r="T821" s="399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385"/>
      <c r="F822" s="385"/>
      <c r="G822" s="385"/>
      <c r="H822" s="385"/>
      <c r="I822" s="385"/>
      <c r="J822" s="385"/>
      <c r="K822" s="385"/>
      <c r="L822" s="385"/>
      <c r="M822" s="385"/>
      <c r="N822" s="385"/>
      <c r="O822" s="385"/>
      <c r="P822" s="389"/>
      <c r="Q822" s="385"/>
      <c r="R822" s="265"/>
      <c r="S822" s="399"/>
      <c r="T822" s="399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385"/>
      <c r="F823" s="385"/>
      <c r="G823" s="385"/>
      <c r="H823" s="385"/>
      <c r="I823" s="385"/>
      <c r="J823" s="385"/>
      <c r="K823" s="385"/>
      <c r="L823" s="385"/>
      <c r="M823" s="385"/>
      <c r="N823" s="385"/>
      <c r="O823" s="385"/>
      <c r="P823" s="389"/>
      <c r="Q823" s="385"/>
      <c r="R823" s="265"/>
      <c r="S823" s="399"/>
      <c r="T823" s="399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385"/>
      <c r="F824" s="385"/>
      <c r="G824" s="385"/>
      <c r="H824" s="385"/>
      <c r="I824" s="385"/>
      <c r="J824" s="385"/>
      <c r="K824" s="385"/>
      <c r="L824" s="385"/>
      <c r="M824" s="385"/>
      <c r="N824" s="385"/>
      <c r="O824" s="385"/>
      <c r="P824" s="389"/>
      <c r="Q824" s="385"/>
      <c r="R824" s="265"/>
      <c r="S824" s="399"/>
      <c r="T824" s="399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385"/>
      <c r="F825" s="385"/>
      <c r="G825" s="385"/>
      <c r="H825" s="385"/>
      <c r="I825" s="385"/>
      <c r="J825" s="385"/>
      <c r="K825" s="385"/>
      <c r="L825" s="385"/>
      <c r="M825" s="385"/>
      <c r="N825" s="385"/>
      <c r="O825" s="385"/>
      <c r="P825" s="389"/>
      <c r="Q825" s="385"/>
      <c r="R825" s="265"/>
      <c r="S825" s="399"/>
      <c r="T825" s="399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385"/>
      <c r="F826" s="385"/>
      <c r="G826" s="385"/>
      <c r="H826" s="385"/>
      <c r="I826" s="385"/>
      <c r="J826" s="385"/>
      <c r="K826" s="385"/>
      <c r="L826" s="385"/>
      <c r="M826" s="385"/>
      <c r="N826" s="385"/>
      <c r="O826" s="385"/>
      <c r="P826" s="389"/>
      <c r="Q826" s="385"/>
      <c r="R826" s="265"/>
      <c r="S826" s="399"/>
      <c r="T826" s="399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385"/>
      <c r="F827" s="385"/>
      <c r="G827" s="385"/>
      <c r="H827" s="385"/>
      <c r="I827" s="385"/>
      <c r="J827" s="385"/>
      <c r="K827" s="385"/>
      <c r="L827" s="385"/>
      <c r="M827" s="385"/>
      <c r="N827" s="385"/>
      <c r="O827" s="385"/>
      <c r="P827" s="389"/>
      <c r="Q827" s="385"/>
      <c r="R827" s="265"/>
      <c r="S827" s="399"/>
      <c r="T827" s="399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385"/>
      <c r="F828" s="385"/>
      <c r="G828" s="385"/>
      <c r="H828" s="385"/>
      <c r="I828" s="385"/>
      <c r="J828" s="385"/>
      <c r="K828" s="385"/>
      <c r="L828" s="385"/>
      <c r="M828" s="385"/>
      <c r="N828" s="385"/>
      <c r="O828" s="385"/>
      <c r="P828" s="389"/>
      <c r="Q828" s="385"/>
      <c r="R828" s="265"/>
      <c r="S828" s="399"/>
      <c r="T828" s="399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385"/>
      <c r="F829" s="385"/>
      <c r="G829" s="385"/>
      <c r="H829" s="385"/>
      <c r="I829" s="385"/>
      <c r="J829" s="385"/>
      <c r="K829" s="385"/>
      <c r="L829" s="385"/>
      <c r="M829" s="385"/>
      <c r="N829" s="385"/>
      <c r="O829" s="385"/>
      <c r="P829" s="389"/>
      <c r="Q829" s="385"/>
      <c r="R829" s="265"/>
      <c r="S829" s="399"/>
      <c r="T829" s="399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385"/>
      <c r="F830" s="385"/>
      <c r="G830" s="385"/>
      <c r="H830" s="385"/>
      <c r="I830" s="385"/>
      <c r="J830" s="385"/>
      <c r="K830" s="385"/>
      <c r="L830" s="385"/>
      <c r="M830" s="385"/>
      <c r="N830" s="385"/>
      <c r="O830" s="385"/>
      <c r="P830" s="389"/>
      <c r="Q830" s="385"/>
      <c r="R830" s="265"/>
      <c r="S830" s="399"/>
      <c r="T830" s="399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385"/>
      <c r="F831" s="385"/>
      <c r="G831" s="385"/>
      <c r="H831" s="385"/>
      <c r="I831" s="385"/>
      <c r="J831" s="385"/>
      <c r="K831" s="385"/>
      <c r="L831" s="385"/>
      <c r="M831" s="385"/>
      <c r="N831" s="385"/>
      <c r="O831" s="385"/>
      <c r="P831" s="389"/>
      <c r="Q831" s="385"/>
      <c r="R831" s="265"/>
      <c r="S831" s="399"/>
      <c r="T831" s="399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385"/>
      <c r="F832" s="385"/>
      <c r="G832" s="385"/>
      <c r="H832" s="385"/>
      <c r="I832" s="385"/>
      <c r="J832" s="385"/>
      <c r="K832" s="385"/>
      <c r="L832" s="385"/>
      <c r="M832" s="385"/>
      <c r="N832" s="385"/>
      <c r="O832" s="385"/>
      <c r="P832" s="389"/>
      <c r="Q832" s="385"/>
      <c r="R832" s="265"/>
      <c r="S832" s="399"/>
      <c r="T832" s="399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385"/>
      <c r="F833" s="385"/>
      <c r="G833" s="385"/>
      <c r="H833" s="385"/>
      <c r="I833" s="385"/>
      <c r="J833" s="385"/>
      <c r="K833" s="385"/>
      <c r="L833" s="385"/>
      <c r="M833" s="385"/>
      <c r="N833" s="385"/>
      <c r="O833" s="385"/>
      <c r="P833" s="389"/>
      <c r="Q833" s="385"/>
      <c r="R833" s="265"/>
      <c r="S833" s="399"/>
      <c r="T833" s="399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385"/>
      <c r="F834" s="385"/>
      <c r="G834" s="385"/>
      <c r="H834" s="385"/>
      <c r="I834" s="385"/>
      <c r="J834" s="385"/>
      <c r="K834" s="385"/>
      <c r="L834" s="385"/>
      <c r="M834" s="385"/>
      <c r="N834" s="385"/>
      <c r="O834" s="385"/>
      <c r="P834" s="389"/>
      <c r="Q834" s="385"/>
      <c r="R834" s="265"/>
      <c r="S834" s="399"/>
      <c r="T834" s="399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385"/>
      <c r="F835" s="385"/>
      <c r="G835" s="385"/>
      <c r="H835" s="385"/>
      <c r="I835" s="385"/>
      <c r="J835" s="385"/>
      <c r="K835" s="385"/>
      <c r="L835" s="385"/>
      <c r="M835" s="385"/>
      <c r="N835" s="385"/>
      <c r="O835" s="385"/>
      <c r="P835" s="389"/>
      <c r="Q835" s="385"/>
      <c r="R835" s="265"/>
      <c r="S835" s="399"/>
      <c r="T835" s="399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385"/>
      <c r="F836" s="385"/>
      <c r="G836" s="385"/>
      <c r="H836" s="385"/>
      <c r="I836" s="385"/>
      <c r="J836" s="385"/>
      <c r="K836" s="385"/>
      <c r="L836" s="385"/>
      <c r="M836" s="385"/>
      <c r="N836" s="385"/>
      <c r="O836" s="385"/>
      <c r="P836" s="389"/>
      <c r="Q836" s="385"/>
      <c r="R836" s="265"/>
      <c r="S836" s="399"/>
      <c r="T836" s="399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385"/>
      <c r="F837" s="385"/>
      <c r="G837" s="385"/>
      <c r="H837" s="385"/>
      <c r="I837" s="385"/>
      <c r="J837" s="385"/>
      <c r="K837" s="385"/>
      <c r="L837" s="385"/>
      <c r="M837" s="385"/>
      <c r="N837" s="385"/>
      <c r="O837" s="385"/>
      <c r="P837" s="389"/>
      <c r="Q837" s="385"/>
      <c r="R837" s="265"/>
      <c r="S837" s="399"/>
      <c r="T837" s="399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385"/>
      <c r="F838" s="385"/>
      <c r="G838" s="385"/>
      <c r="H838" s="385"/>
      <c r="I838" s="385"/>
      <c r="J838" s="385"/>
      <c r="K838" s="385"/>
      <c r="L838" s="385"/>
      <c r="M838" s="385"/>
      <c r="N838" s="385"/>
      <c r="O838" s="385"/>
      <c r="P838" s="389"/>
      <c r="Q838" s="385"/>
      <c r="R838" s="265"/>
      <c r="S838" s="399"/>
      <c r="T838" s="399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385"/>
      <c r="F839" s="385"/>
      <c r="G839" s="385"/>
      <c r="H839" s="385"/>
      <c r="I839" s="385"/>
      <c r="J839" s="385"/>
      <c r="K839" s="385"/>
      <c r="L839" s="385"/>
      <c r="M839" s="385"/>
      <c r="N839" s="385"/>
      <c r="O839" s="385"/>
      <c r="P839" s="389"/>
      <c r="Q839" s="385"/>
      <c r="R839" s="265"/>
      <c r="S839" s="399"/>
      <c r="T839" s="399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385"/>
      <c r="F840" s="385"/>
      <c r="G840" s="385"/>
      <c r="H840" s="385"/>
      <c r="I840" s="385"/>
      <c r="J840" s="385"/>
      <c r="K840" s="385"/>
      <c r="L840" s="385"/>
      <c r="M840" s="385"/>
      <c r="N840" s="385"/>
      <c r="O840" s="385"/>
      <c r="P840" s="389"/>
      <c r="Q840" s="385"/>
      <c r="R840" s="265"/>
      <c r="S840" s="399"/>
      <c r="T840" s="399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385"/>
      <c r="F841" s="385"/>
      <c r="G841" s="385"/>
      <c r="H841" s="385"/>
      <c r="I841" s="385"/>
      <c r="J841" s="385"/>
      <c r="K841" s="385"/>
      <c r="L841" s="385"/>
      <c r="M841" s="385"/>
      <c r="N841" s="385"/>
      <c r="O841" s="385"/>
      <c r="P841" s="389"/>
      <c r="Q841" s="385"/>
      <c r="R841" s="265"/>
      <c r="S841" s="399"/>
      <c r="T841" s="399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385"/>
      <c r="F842" s="385"/>
      <c r="G842" s="385"/>
      <c r="H842" s="385"/>
      <c r="I842" s="385"/>
      <c r="J842" s="385"/>
      <c r="K842" s="385"/>
      <c r="L842" s="385"/>
      <c r="M842" s="385"/>
      <c r="N842" s="385"/>
      <c r="O842" s="385"/>
      <c r="P842" s="389"/>
      <c r="Q842" s="385"/>
      <c r="R842" s="265"/>
      <c r="S842" s="399"/>
      <c r="T842" s="399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385"/>
      <c r="F843" s="385"/>
      <c r="G843" s="385"/>
      <c r="H843" s="385"/>
      <c r="I843" s="385"/>
      <c r="J843" s="385"/>
      <c r="K843" s="385"/>
      <c r="L843" s="385"/>
      <c r="M843" s="385"/>
      <c r="N843" s="385"/>
      <c r="O843" s="385"/>
      <c r="P843" s="389"/>
      <c r="Q843" s="385"/>
      <c r="R843" s="265"/>
      <c r="S843" s="399"/>
      <c r="T843" s="399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385"/>
      <c r="F844" s="385"/>
      <c r="G844" s="385"/>
      <c r="H844" s="385"/>
      <c r="I844" s="385"/>
      <c r="J844" s="385"/>
      <c r="K844" s="385"/>
      <c r="L844" s="385"/>
      <c r="M844" s="385"/>
      <c r="N844" s="385"/>
      <c r="O844" s="385"/>
      <c r="P844" s="389"/>
      <c r="Q844" s="385"/>
      <c r="R844" s="265"/>
      <c r="S844" s="399"/>
      <c r="T844" s="399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385"/>
      <c r="F845" s="385"/>
      <c r="G845" s="385"/>
      <c r="H845" s="385"/>
      <c r="I845" s="385"/>
      <c r="J845" s="385"/>
      <c r="K845" s="385"/>
      <c r="L845" s="385"/>
      <c r="M845" s="385"/>
      <c r="N845" s="385"/>
      <c r="O845" s="385"/>
      <c r="P845" s="389"/>
      <c r="Q845" s="385"/>
      <c r="R845" s="265"/>
      <c r="S845" s="399"/>
      <c r="T845" s="399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385"/>
      <c r="F846" s="385"/>
      <c r="G846" s="385"/>
      <c r="H846" s="385"/>
      <c r="I846" s="385"/>
      <c r="J846" s="385"/>
      <c r="K846" s="385"/>
      <c r="L846" s="385"/>
      <c r="M846" s="385"/>
      <c r="N846" s="385"/>
      <c r="O846" s="385"/>
      <c r="P846" s="389"/>
      <c r="Q846" s="385"/>
      <c r="R846" s="265"/>
      <c r="S846" s="399"/>
      <c r="T846" s="399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385"/>
      <c r="F847" s="385"/>
      <c r="G847" s="385"/>
      <c r="H847" s="385"/>
      <c r="I847" s="385"/>
      <c r="J847" s="385"/>
      <c r="K847" s="385"/>
      <c r="L847" s="385"/>
      <c r="M847" s="385"/>
      <c r="N847" s="385"/>
      <c r="O847" s="385"/>
      <c r="P847" s="389"/>
      <c r="Q847" s="385"/>
      <c r="R847" s="265"/>
      <c r="S847" s="399"/>
      <c r="T847" s="399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385"/>
      <c r="F848" s="385"/>
      <c r="G848" s="385"/>
      <c r="H848" s="385"/>
      <c r="I848" s="385"/>
      <c r="J848" s="385"/>
      <c r="K848" s="385"/>
      <c r="L848" s="385"/>
      <c r="M848" s="385"/>
      <c r="N848" s="385"/>
      <c r="O848" s="385"/>
      <c r="P848" s="389"/>
      <c r="Q848" s="385"/>
      <c r="R848" s="265"/>
      <c r="S848" s="399"/>
      <c r="T848" s="399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385"/>
      <c r="F849" s="385"/>
      <c r="G849" s="385"/>
      <c r="H849" s="385"/>
      <c r="I849" s="385"/>
      <c r="J849" s="385"/>
      <c r="K849" s="385"/>
      <c r="L849" s="385"/>
      <c r="M849" s="385"/>
      <c r="N849" s="385"/>
      <c r="O849" s="385"/>
      <c r="P849" s="389"/>
      <c r="Q849" s="385"/>
      <c r="R849" s="265"/>
      <c r="S849" s="399"/>
      <c r="T849" s="399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385"/>
      <c r="F850" s="385"/>
      <c r="G850" s="385"/>
      <c r="H850" s="385"/>
      <c r="I850" s="385"/>
      <c r="J850" s="385"/>
      <c r="K850" s="385"/>
      <c r="L850" s="385"/>
      <c r="M850" s="385"/>
      <c r="N850" s="385"/>
      <c r="O850" s="385"/>
      <c r="P850" s="389"/>
      <c r="Q850" s="385"/>
      <c r="R850" s="265"/>
      <c r="S850" s="399"/>
      <c r="T850" s="399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385"/>
      <c r="F851" s="385"/>
      <c r="G851" s="385"/>
      <c r="H851" s="385"/>
      <c r="I851" s="385"/>
      <c r="J851" s="385"/>
      <c r="K851" s="385"/>
      <c r="L851" s="385"/>
      <c r="M851" s="385"/>
      <c r="N851" s="385"/>
      <c r="O851" s="385"/>
      <c r="P851" s="389"/>
      <c r="Q851" s="385"/>
      <c r="R851" s="265"/>
      <c r="S851" s="399"/>
      <c r="T851" s="399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385"/>
      <c r="F852" s="385"/>
      <c r="G852" s="385"/>
      <c r="H852" s="385"/>
      <c r="I852" s="385"/>
      <c r="J852" s="385"/>
      <c r="K852" s="385"/>
      <c r="L852" s="385"/>
      <c r="M852" s="385"/>
      <c r="N852" s="385"/>
      <c r="O852" s="385"/>
      <c r="P852" s="389"/>
      <c r="Q852" s="385"/>
      <c r="R852" s="265"/>
      <c r="S852" s="399"/>
      <c r="T852" s="399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385"/>
      <c r="F853" s="385"/>
      <c r="G853" s="385"/>
      <c r="H853" s="385"/>
      <c r="I853" s="385"/>
      <c r="J853" s="385"/>
      <c r="K853" s="385"/>
      <c r="L853" s="385"/>
      <c r="M853" s="385"/>
      <c r="N853" s="385"/>
      <c r="O853" s="385"/>
      <c r="P853" s="389"/>
      <c r="Q853" s="385"/>
      <c r="R853" s="265"/>
      <c r="S853" s="399"/>
      <c r="T853" s="399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385"/>
      <c r="F854" s="385"/>
      <c r="G854" s="385"/>
      <c r="H854" s="385"/>
      <c r="I854" s="385"/>
      <c r="J854" s="385"/>
      <c r="K854" s="385"/>
      <c r="L854" s="385"/>
      <c r="M854" s="385"/>
      <c r="N854" s="385"/>
      <c r="O854" s="385"/>
      <c r="P854" s="389"/>
      <c r="Q854" s="385"/>
      <c r="R854" s="265"/>
      <c r="S854" s="399"/>
      <c r="T854" s="399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385"/>
      <c r="F855" s="385"/>
      <c r="G855" s="385"/>
      <c r="H855" s="385"/>
      <c r="I855" s="385"/>
      <c r="J855" s="385"/>
      <c r="K855" s="385"/>
      <c r="L855" s="385"/>
      <c r="M855" s="385"/>
      <c r="N855" s="385"/>
      <c r="O855" s="385"/>
      <c r="P855" s="389"/>
      <c r="Q855" s="385"/>
      <c r="R855" s="265"/>
      <c r="S855" s="399"/>
      <c r="T855" s="399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385"/>
      <c r="F856" s="385"/>
      <c r="G856" s="385"/>
      <c r="H856" s="385"/>
      <c r="I856" s="385"/>
      <c r="J856" s="385"/>
      <c r="K856" s="385"/>
      <c r="L856" s="385"/>
      <c r="M856" s="385"/>
      <c r="N856" s="385"/>
      <c r="O856" s="385"/>
      <c r="P856" s="389"/>
      <c r="Q856" s="385"/>
      <c r="R856" s="265"/>
      <c r="S856" s="399"/>
      <c r="T856" s="399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385"/>
      <c r="F857" s="385"/>
      <c r="G857" s="385"/>
      <c r="H857" s="385"/>
      <c r="I857" s="385"/>
      <c r="J857" s="385"/>
      <c r="K857" s="385"/>
      <c r="L857" s="385"/>
      <c r="M857" s="385"/>
      <c r="N857" s="385"/>
      <c r="O857" s="385"/>
      <c r="P857" s="389"/>
      <c r="Q857" s="385"/>
      <c r="R857" s="265"/>
      <c r="S857" s="399"/>
      <c r="T857" s="399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385"/>
      <c r="F858" s="385"/>
      <c r="G858" s="385"/>
      <c r="H858" s="385"/>
      <c r="I858" s="385"/>
      <c r="J858" s="385"/>
      <c r="K858" s="385"/>
      <c r="L858" s="385"/>
      <c r="M858" s="385"/>
      <c r="N858" s="385"/>
      <c r="O858" s="385"/>
      <c r="P858" s="389"/>
      <c r="Q858" s="385"/>
      <c r="R858" s="265"/>
      <c r="S858" s="399"/>
      <c r="T858" s="399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385"/>
      <c r="F859" s="385"/>
      <c r="G859" s="385"/>
      <c r="H859" s="385"/>
      <c r="I859" s="385"/>
      <c r="J859" s="385"/>
      <c r="K859" s="385"/>
      <c r="L859" s="385"/>
      <c r="M859" s="385"/>
      <c r="N859" s="385"/>
      <c r="O859" s="385"/>
      <c r="P859" s="389"/>
      <c r="Q859" s="385"/>
      <c r="R859" s="265"/>
      <c r="S859" s="399"/>
      <c r="T859" s="399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385"/>
      <c r="F860" s="385"/>
      <c r="G860" s="385"/>
      <c r="H860" s="385"/>
      <c r="I860" s="385"/>
      <c r="J860" s="385"/>
      <c r="K860" s="385"/>
      <c r="L860" s="385"/>
      <c r="M860" s="385"/>
      <c r="N860" s="385"/>
      <c r="O860" s="385"/>
      <c r="P860" s="389"/>
      <c r="Q860" s="385"/>
      <c r="R860" s="265"/>
      <c r="S860" s="399"/>
      <c r="T860" s="399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385"/>
      <c r="F861" s="385"/>
      <c r="G861" s="385"/>
      <c r="H861" s="385"/>
      <c r="I861" s="385"/>
      <c r="J861" s="385"/>
      <c r="K861" s="385"/>
      <c r="L861" s="385"/>
      <c r="M861" s="385"/>
      <c r="N861" s="385"/>
      <c r="O861" s="385"/>
      <c r="P861" s="389"/>
      <c r="Q861" s="385"/>
      <c r="R861" s="265"/>
      <c r="S861" s="399"/>
      <c r="T861" s="399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385"/>
      <c r="F862" s="385"/>
      <c r="G862" s="385"/>
      <c r="H862" s="385"/>
      <c r="I862" s="385"/>
      <c r="J862" s="385"/>
      <c r="K862" s="385"/>
      <c r="L862" s="385"/>
      <c r="M862" s="385"/>
      <c r="N862" s="385"/>
      <c r="O862" s="385"/>
      <c r="P862" s="389"/>
      <c r="Q862" s="385"/>
      <c r="R862" s="265"/>
      <c r="S862" s="399"/>
      <c r="T862" s="399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385"/>
      <c r="F863" s="385"/>
      <c r="G863" s="385"/>
      <c r="H863" s="385"/>
      <c r="I863" s="385"/>
      <c r="J863" s="385"/>
      <c r="K863" s="385"/>
      <c r="L863" s="385"/>
      <c r="M863" s="385"/>
      <c r="N863" s="385"/>
      <c r="O863" s="385"/>
      <c r="P863" s="389"/>
      <c r="Q863" s="385"/>
      <c r="R863" s="265"/>
      <c r="S863" s="399"/>
      <c r="T863" s="399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385"/>
      <c r="F864" s="385"/>
      <c r="G864" s="385"/>
      <c r="H864" s="385"/>
      <c r="I864" s="385"/>
      <c r="J864" s="385"/>
      <c r="K864" s="385"/>
      <c r="L864" s="385"/>
      <c r="M864" s="385"/>
      <c r="N864" s="385"/>
      <c r="O864" s="385"/>
      <c r="P864" s="389"/>
      <c r="Q864" s="385"/>
      <c r="R864" s="265"/>
      <c r="S864" s="399"/>
      <c r="T864" s="399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385"/>
      <c r="F865" s="385"/>
      <c r="G865" s="385"/>
      <c r="H865" s="385"/>
      <c r="I865" s="385"/>
      <c r="J865" s="385"/>
      <c r="K865" s="385"/>
      <c r="L865" s="385"/>
      <c r="M865" s="385"/>
      <c r="N865" s="385"/>
      <c r="O865" s="385"/>
      <c r="P865" s="389"/>
      <c r="Q865" s="385"/>
      <c r="R865" s="265"/>
      <c r="S865" s="399"/>
      <c r="T865" s="399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385"/>
      <c r="F866" s="385"/>
      <c r="G866" s="385"/>
      <c r="H866" s="385"/>
      <c r="I866" s="385"/>
      <c r="J866" s="385"/>
      <c r="K866" s="385"/>
      <c r="L866" s="385"/>
      <c r="M866" s="385"/>
      <c r="N866" s="385"/>
      <c r="O866" s="385"/>
      <c r="P866" s="389"/>
      <c r="Q866" s="385"/>
      <c r="R866" s="265"/>
      <c r="S866" s="399"/>
      <c r="T866" s="399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385"/>
      <c r="F867" s="385"/>
      <c r="G867" s="385"/>
      <c r="H867" s="385"/>
      <c r="I867" s="385"/>
      <c r="J867" s="385"/>
      <c r="K867" s="385"/>
      <c r="L867" s="385"/>
      <c r="M867" s="385"/>
      <c r="N867" s="385"/>
      <c r="O867" s="385"/>
      <c r="P867" s="389"/>
      <c r="Q867" s="385"/>
      <c r="R867" s="265"/>
      <c r="S867" s="399"/>
      <c r="T867" s="399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385"/>
      <c r="F868" s="385"/>
      <c r="G868" s="385"/>
      <c r="H868" s="385"/>
      <c r="I868" s="385"/>
      <c r="J868" s="385"/>
      <c r="K868" s="385"/>
      <c r="L868" s="385"/>
      <c r="M868" s="385"/>
      <c r="N868" s="385"/>
      <c r="O868" s="385"/>
      <c r="P868" s="389"/>
      <c r="Q868" s="385"/>
      <c r="R868" s="265"/>
      <c r="S868" s="399"/>
      <c r="T868" s="399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385"/>
      <c r="F869" s="385"/>
      <c r="G869" s="385"/>
      <c r="H869" s="385"/>
      <c r="I869" s="385"/>
      <c r="J869" s="385"/>
      <c r="K869" s="385"/>
      <c r="L869" s="385"/>
      <c r="M869" s="385"/>
      <c r="N869" s="385"/>
      <c r="O869" s="385"/>
      <c r="P869" s="389"/>
      <c r="Q869" s="385"/>
      <c r="R869" s="265"/>
      <c r="S869" s="399"/>
      <c r="T869" s="399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385"/>
      <c r="F870" s="385"/>
      <c r="G870" s="385"/>
      <c r="H870" s="385"/>
      <c r="I870" s="385"/>
      <c r="J870" s="385"/>
      <c r="K870" s="385"/>
      <c r="L870" s="385"/>
      <c r="M870" s="385"/>
      <c r="N870" s="385"/>
      <c r="O870" s="385"/>
      <c r="P870" s="389"/>
      <c r="Q870" s="385"/>
      <c r="R870" s="265"/>
      <c r="S870" s="399"/>
      <c r="T870" s="399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385"/>
      <c r="F871" s="385"/>
      <c r="G871" s="385"/>
      <c r="H871" s="385"/>
      <c r="I871" s="385"/>
      <c r="J871" s="385"/>
      <c r="K871" s="385"/>
      <c r="L871" s="385"/>
      <c r="M871" s="385"/>
      <c r="N871" s="385"/>
      <c r="O871" s="385"/>
      <c r="P871" s="389"/>
      <c r="Q871" s="385"/>
      <c r="R871" s="265"/>
      <c r="S871" s="399"/>
      <c r="T871" s="399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385"/>
      <c r="F872" s="385"/>
      <c r="G872" s="385"/>
      <c r="H872" s="385"/>
      <c r="I872" s="385"/>
      <c r="J872" s="385"/>
      <c r="K872" s="385"/>
      <c r="L872" s="385"/>
      <c r="M872" s="385"/>
      <c r="N872" s="385"/>
      <c r="O872" s="385"/>
      <c r="P872" s="389"/>
      <c r="Q872" s="385"/>
      <c r="R872" s="265"/>
      <c r="S872" s="399"/>
      <c r="T872" s="399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385"/>
      <c r="F873" s="385"/>
      <c r="G873" s="385"/>
      <c r="H873" s="385"/>
      <c r="I873" s="385"/>
      <c r="J873" s="385"/>
      <c r="K873" s="385"/>
      <c r="L873" s="385"/>
      <c r="M873" s="385"/>
      <c r="N873" s="385"/>
      <c r="O873" s="385"/>
      <c r="P873" s="389"/>
      <c r="Q873" s="385"/>
      <c r="R873" s="265"/>
      <c r="S873" s="399"/>
      <c r="T873" s="399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385"/>
      <c r="F874" s="385"/>
      <c r="G874" s="385"/>
      <c r="H874" s="385"/>
      <c r="I874" s="385"/>
      <c r="J874" s="385"/>
      <c r="K874" s="385"/>
      <c r="L874" s="385"/>
      <c r="M874" s="385"/>
      <c r="N874" s="385"/>
      <c r="O874" s="385"/>
      <c r="P874" s="389"/>
      <c r="Q874" s="385"/>
      <c r="R874" s="265"/>
      <c r="S874" s="399"/>
      <c r="T874" s="399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385"/>
      <c r="F875" s="385"/>
      <c r="G875" s="385"/>
      <c r="H875" s="385"/>
      <c r="I875" s="385"/>
      <c r="J875" s="385"/>
      <c r="K875" s="385"/>
      <c r="L875" s="385"/>
      <c r="M875" s="385"/>
      <c r="N875" s="385"/>
      <c r="O875" s="385"/>
      <c r="P875" s="389"/>
      <c r="Q875" s="385"/>
      <c r="R875" s="265"/>
      <c r="S875" s="399"/>
      <c r="T875" s="399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385"/>
      <c r="F876" s="385"/>
      <c r="G876" s="385"/>
      <c r="H876" s="385"/>
      <c r="I876" s="385"/>
      <c r="J876" s="385"/>
      <c r="K876" s="385"/>
      <c r="L876" s="385"/>
      <c r="M876" s="385"/>
      <c r="N876" s="385"/>
      <c r="O876" s="385"/>
      <c r="P876" s="389"/>
      <c r="Q876" s="385"/>
      <c r="R876" s="265"/>
      <c r="S876" s="399"/>
      <c r="T876" s="399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385"/>
      <c r="F877" s="385"/>
      <c r="G877" s="385"/>
      <c r="H877" s="385"/>
      <c r="I877" s="385"/>
      <c r="J877" s="385"/>
      <c r="K877" s="385"/>
      <c r="L877" s="385"/>
      <c r="M877" s="385"/>
      <c r="N877" s="385"/>
      <c r="O877" s="385"/>
      <c r="P877" s="389"/>
      <c r="Q877" s="385"/>
      <c r="R877" s="265"/>
      <c r="S877" s="399"/>
      <c r="T877" s="399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385"/>
      <c r="F878" s="385"/>
      <c r="G878" s="385"/>
      <c r="H878" s="385"/>
      <c r="I878" s="385"/>
      <c r="J878" s="385"/>
      <c r="K878" s="385"/>
      <c r="L878" s="385"/>
      <c r="M878" s="385"/>
      <c r="N878" s="385"/>
      <c r="O878" s="385"/>
      <c r="P878" s="389"/>
      <c r="Q878" s="385"/>
      <c r="R878" s="265"/>
      <c r="S878" s="399"/>
      <c r="T878" s="399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385"/>
      <c r="F879" s="385"/>
      <c r="G879" s="385"/>
      <c r="H879" s="385"/>
      <c r="I879" s="385"/>
      <c r="J879" s="385"/>
      <c r="K879" s="385"/>
      <c r="L879" s="385"/>
      <c r="M879" s="385"/>
      <c r="N879" s="385"/>
      <c r="O879" s="385"/>
      <c r="P879" s="389"/>
      <c r="Q879" s="385"/>
      <c r="R879" s="265"/>
      <c r="S879" s="399"/>
      <c r="T879" s="399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385"/>
      <c r="F880" s="385"/>
      <c r="G880" s="385"/>
      <c r="H880" s="385"/>
      <c r="I880" s="385"/>
      <c r="J880" s="385"/>
      <c r="K880" s="385"/>
      <c r="L880" s="385"/>
      <c r="M880" s="385"/>
      <c r="N880" s="385"/>
      <c r="O880" s="385"/>
      <c r="P880" s="389"/>
      <c r="Q880" s="385"/>
      <c r="R880" s="265"/>
      <c r="S880" s="399"/>
      <c r="T880" s="399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385"/>
      <c r="F881" s="385"/>
      <c r="G881" s="385"/>
      <c r="H881" s="385"/>
      <c r="I881" s="385"/>
      <c r="J881" s="385"/>
      <c r="K881" s="385"/>
      <c r="L881" s="385"/>
      <c r="M881" s="385"/>
      <c r="N881" s="385"/>
      <c r="O881" s="385"/>
      <c r="P881" s="389"/>
      <c r="Q881" s="385"/>
      <c r="R881" s="265"/>
      <c r="S881" s="399"/>
      <c r="T881" s="399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385"/>
      <c r="F882" s="385"/>
      <c r="G882" s="385"/>
      <c r="H882" s="385"/>
      <c r="I882" s="385"/>
      <c r="J882" s="385"/>
      <c r="K882" s="385"/>
      <c r="L882" s="385"/>
      <c r="M882" s="385"/>
      <c r="N882" s="385"/>
      <c r="O882" s="385"/>
      <c r="P882" s="389"/>
      <c r="Q882" s="385"/>
      <c r="R882" s="265"/>
      <c r="S882" s="399"/>
      <c r="T882" s="399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385"/>
      <c r="F883" s="385"/>
      <c r="G883" s="385"/>
      <c r="H883" s="385"/>
      <c r="I883" s="385"/>
      <c r="J883" s="385"/>
      <c r="K883" s="385"/>
      <c r="L883" s="385"/>
      <c r="M883" s="385"/>
      <c r="N883" s="385"/>
      <c r="O883" s="385"/>
      <c r="P883" s="389"/>
      <c r="Q883" s="385"/>
      <c r="R883" s="265"/>
      <c r="S883" s="399"/>
      <c r="T883" s="399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385"/>
      <c r="F884" s="385"/>
      <c r="G884" s="385"/>
      <c r="H884" s="385"/>
      <c r="I884" s="385"/>
      <c r="J884" s="385"/>
      <c r="K884" s="385"/>
      <c r="L884" s="385"/>
      <c r="M884" s="385"/>
      <c r="N884" s="385"/>
      <c r="O884" s="385"/>
      <c r="P884" s="389"/>
      <c r="Q884" s="385"/>
      <c r="R884" s="265"/>
      <c r="S884" s="399"/>
      <c r="T884" s="399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385"/>
      <c r="F885" s="385"/>
      <c r="G885" s="385"/>
      <c r="H885" s="385"/>
      <c r="I885" s="385"/>
      <c r="J885" s="385"/>
      <c r="K885" s="385"/>
      <c r="L885" s="385"/>
      <c r="M885" s="385"/>
      <c r="N885" s="385"/>
      <c r="O885" s="385"/>
      <c r="P885" s="389"/>
      <c r="Q885" s="385"/>
      <c r="R885" s="265"/>
      <c r="S885" s="399"/>
      <c r="T885" s="399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385"/>
      <c r="F886" s="385"/>
      <c r="G886" s="385"/>
      <c r="H886" s="385"/>
      <c r="I886" s="385"/>
      <c r="J886" s="385"/>
      <c r="K886" s="385"/>
      <c r="L886" s="385"/>
      <c r="M886" s="385"/>
      <c r="N886" s="385"/>
      <c r="O886" s="385"/>
      <c r="P886" s="389"/>
      <c r="Q886" s="385"/>
      <c r="R886" s="265"/>
      <c r="S886" s="399"/>
      <c r="T886" s="399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385"/>
      <c r="F887" s="385"/>
      <c r="G887" s="385"/>
      <c r="H887" s="385"/>
      <c r="I887" s="385"/>
      <c r="J887" s="385"/>
      <c r="K887" s="385"/>
      <c r="L887" s="385"/>
      <c r="M887" s="385"/>
      <c r="N887" s="385"/>
      <c r="O887" s="385"/>
      <c r="P887" s="389"/>
      <c r="Q887" s="385"/>
      <c r="R887" s="265"/>
      <c r="S887" s="399"/>
      <c r="T887" s="399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385"/>
      <c r="F888" s="385"/>
      <c r="G888" s="385"/>
      <c r="H888" s="385"/>
      <c r="I888" s="385"/>
      <c r="J888" s="385"/>
      <c r="K888" s="385"/>
      <c r="L888" s="385"/>
      <c r="M888" s="385"/>
      <c r="N888" s="385"/>
      <c r="O888" s="385"/>
      <c r="P888" s="389"/>
      <c r="Q888" s="385"/>
      <c r="R888" s="265"/>
      <c r="S888" s="399"/>
      <c r="T888" s="399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385"/>
      <c r="F889" s="385"/>
      <c r="G889" s="385"/>
      <c r="H889" s="385"/>
      <c r="I889" s="385"/>
      <c r="J889" s="385"/>
      <c r="K889" s="385"/>
      <c r="L889" s="385"/>
      <c r="M889" s="385"/>
      <c r="N889" s="385"/>
      <c r="O889" s="385"/>
      <c r="P889" s="389"/>
      <c r="Q889" s="385"/>
      <c r="R889" s="265"/>
      <c r="S889" s="399"/>
      <c r="T889" s="399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385"/>
      <c r="F890" s="385"/>
      <c r="G890" s="385"/>
      <c r="H890" s="385"/>
      <c r="I890" s="385"/>
      <c r="J890" s="385"/>
      <c r="K890" s="385"/>
      <c r="L890" s="385"/>
      <c r="M890" s="385"/>
      <c r="N890" s="385"/>
      <c r="O890" s="385"/>
      <c r="P890" s="389"/>
      <c r="Q890" s="385"/>
      <c r="R890" s="265"/>
      <c r="S890" s="399"/>
      <c r="T890" s="399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385"/>
      <c r="F891" s="385"/>
      <c r="G891" s="385"/>
      <c r="H891" s="385"/>
      <c r="I891" s="385"/>
      <c r="J891" s="385"/>
      <c r="K891" s="385"/>
      <c r="L891" s="385"/>
      <c r="M891" s="385"/>
      <c r="N891" s="385"/>
      <c r="O891" s="385"/>
      <c r="P891" s="389"/>
      <c r="Q891" s="385"/>
      <c r="R891" s="265"/>
      <c r="S891" s="399"/>
      <c r="T891" s="399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385"/>
      <c r="F892" s="385"/>
      <c r="G892" s="385"/>
      <c r="H892" s="385"/>
      <c r="I892" s="385"/>
      <c r="J892" s="385"/>
      <c r="K892" s="385"/>
      <c r="L892" s="385"/>
      <c r="M892" s="385"/>
      <c r="N892" s="385"/>
      <c r="O892" s="385"/>
      <c r="P892" s="389"/>
      <c r="Q892" s="385"/>
      <c r="R892" s="265"/>
      <c r="S892" s="399"/>
      <c r="T892" s="399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385"/>
      <c r="F893" s="385"/>
      <c r="G893" s="385"/>
      <c r="H893" s="385"/>
      <c r="I893" s="385"/>
      <c r="J893" s="385"/>
      <c r="K893" s="385"/>
      <c r="L893" s="385"/>
      <c r="M893" s="385"/>
      <c r="N893" s="385"/>
      <c r="O893" s="385"/>
      <c r="P893" s="389"/>
      <c r="Q893" s="385"/>
      <c r="R893" s="265"/>
      <c r="S893" s="399"/>
      <c r="T893" s="399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385"/>
      <c r="F894" s="385"/>
      <c r="G894" s="385"/>
      <c r="H894" s="385"/>
      <c r="I894" s="385"/>
      <c r="J894" s="385"/>
      <c r="K894" s="385"/>
      <c r="L894" s="385"/>
      <c r="M894" s="385"/>
      <c r="N894" s="385"/>
      <c r="O894" s="385"/>
      <c r="P894" s="389"/>
      <c r="Q894" s="385"/>
      <c r="R894" s="265"/>
      <c r="S894" s="399"/>
      <c r="T894" s="399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385"/>
      <c r="F895" s="385"/>
      <c r="G895" s="385"/>
      <c r="H895" s="385"/>
      <c r="I895" s="385"/>
      <c r="J895" s="385"/>
      <c r="K895" s="385"/>
      <c r="L895" s="385"/>
      <c r="M895" s="385"/>
      <c r="N895" s="385"/>
      <c r="O895" s="385"/>
      <c r="P895" s="389"/>
      <c r="Q895" s="385"/>
      <c r="R895" s="265"/>
      <c r="S895" s="399"/>
      <c r="T895" s="399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385"/>
      <c r="F896" s="385"/>
      <c r="G896" s="385"/>
      <c r="H896" s="385"/>
      <c r="I896" s="385"/>
      <c r="J896" s="385"/>
      <c r="K896" s="385"/>
      <c r="L896" s="385"/>
      <c r="M896" s="385"/>
      <c r="N896" s="385"/>
      <c r="O896" s="385"/>
      <c r="P896" s="389"/>
      <c r="Q896" s="385"/>
      <c r="R896" s="265"/>
      <c r="S896" s="399"/>
      <c r="T896" s="399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385"/>
      <c r="F897" s="385"/>
      <c r="G897" s="385"/>
      <c r="H897" s="385"/>
      <c r="I897" s="385"/>
      <c r="J897" s="385"/>
      <c r="K897" s="385"/>
      <c r="L897" s="385"/>
      <c r="M897" s="385"/>
      <c r="N897" s="385"/>
      <c r="O897" s="385"/>
      <c r="P897" s="389"/>
      <c r="Q897" s="385"/>
      <c r="R897" s="265"/>
      <c r="S897" s="399"/>
      <c r="T897" s="399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385"/>
      <c r="F898" s="385"/>
      <c r="G898" s="385"/>
      <c r="H898" s="385"/>
      <c r="I898" s="385"/>
      <c r="J898" s="385"/>
      <c r="K898" s="385"/>
      <c r="L898" s="385"/>
      <c r="M898" s="385"/>
      <c r="N898" s="385"/>
      <c r="O898" s="385"/>
      <c r="P898" s="389"/>
      <c r="Q898" s="385"/>
      <c r="R898" s="265"/>
      <c r="S898" s="399"/>
      <c r="T898" s="399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385"/>
      <c r="F899" s="385"/>
      <c r="G899" s="385"/>
      <c r="H899" s="385"/>
      <c r="I899" s="385"/>
      <c r="J899" s="385"/>
      <c r="K899" s="385"/>
      <c r="L899" s="385"/>
      <c r="M899" s="385"/>
      <c r="N899" s="385"/>
      <c r="O899" s="385"/>
      <c r="P899" s="389"/>
      <c r="Q899" s="385"/>
      <c r="R899" s="265"/>
      <c r="S899" s="399"/>
      <c r="T899" s="399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385"/>
      <c r="F900" s="385"/>
      <c r="G900" s="385"/>
      <c r="H900" s="385"/>
      <c r="I900" s="385"/>
      <c r="J900" s="385"/>
      <c r="K900" s="385"/>
      <c r="L900" s="385"/>
      <c r="M900" s="385"/>
      <c r="N900" s="385"/>
      <c r="O900" s="385"/>
      <c r="P900" s="389"/>
      <c r="Q900" s="385"/>
      <c r="R900" s="265"/>
      <c r="S900" s="399"/>
      <c r="T900" s="399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385"/>
      <c r="F901" s="385"/>
      <c r="G901" s="385"/>
      <c r="H901" s="385"/>
      <c r="I901" s="385"/>
      <c r="J901" s="385"/>
      <c r="K901" s="385"/>
      <c r="L901" s="385"/>
      <c r="M901" s="385"/>
      <c r="N901" s="385"/>
      <c r="O901" s="385"/>
      <c r="P901" s="389"/>
      <c r="Q901" s="385"/>
      <c r="R901" s="265"/>
      <c r="S901" s="399"/>
      <c r="T901" s="399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385"/>
      <c r="F902" s="385"/>
      <c r="G902" s="385"/>
      <c r="H902" s="385"/>
      <c r="I902" s="385"/>
      <c r="J902" s="385"/>
      <c r="K902" s="385"/>
      <c r="L902" s="385"/>
      <c r="M902" s="385"/>
      <c r="N902" s="385"/>
      <c r="O902" s="385"/>
      <c r="P902" s="389"/>
      <c r="Q902" s="385"/>
      <c r="R902" s="265"/>
      <c r="S902" s="399"/>
      <c r="T902" s="399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385"/>
      <c r="F903" s="385"/>
      <c r="G903" s="385"/>
      <c r="H903" s="385"/>
      <c r="I903" s="385"/>
      <c r="J903" s="385"/>
      <c r="K903" s="385"/>
      <c r="L903" s="385"/>
      <c r="M903" s="385"/>
      <c r="N903" s="385"/>
      <c r="O903" s="385"/>
      <c r="P903" s="389"/>
      <c r="Q903" s="385"/>
      <c r="R903" s="265"/>
      <c r="S903" s="399"/>
      <c r="T903" s="399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385"/>
      <c r="F904" s="385"/>
      <c r="G904" s="385"/>
      <c r="H904" s="385"/>
      <c r="I904" s="385"/>
      <c r="J904" s="385"/>
      <c r="K904" s="385"/>
      <c r="L904" s="385"/>
      <c r="M904" s="385"/>
      <c r="N904" s="385"/>
      <c r="O904" s="385"/>
      <c r="P904" s="389"/>
      <c r="Q904" s="385"/>
      <c r="R904" s="265"/>
      <c r="S904" s="399"/>
      <c r="T904" s="399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385"/>
      <c r="F905" s="385"/>
      <c r="G905" s="385"/>
      <c r="H905" s="385"/>
      <c r="I905" s="385"/>
      <c r="J905" s="385"/>
      <c r="K905" s="385"/>
      <c r="L905" s="385"/>
      <c r="M905" s="385"/>
      <c r="N905" s="385"/>
      <c r="O905" s="385"/>
      <c r="P905" s="389"/>
      <c r="Q905" s="385"/>
      <c r="R905" s="265"/>
      <c r="S905" s="399"/>
      <c r="T905" s="399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385"/>
      <c r="F906" s="385"/>
      <c r="G906" s="385"/>
      <c r="H906" s="385"/>
      <c r="I906" s="385"/>
      <c r="J906" s="385"/>
      <c r="K906" s="385"/>
      <c r="L906" s="385"/>
      <c r="M906" s="385"/>
      <c r="N906" s="385"/>
      <c r="O906" s="385"/>
      <c r="P906" s="389"/>
      <c r="Q906" s="385"/>
      <c r="R906" s="265"/>
      <c r="S906" s="399"/>
      <c r="T906" s="399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385"/>
      <c r="F907" s="385"/>
      <c r="G907" s="385"/>
      <c r="H907" s="385"/>
      <c r="I907" s="385"/>
      <c r="J907" s="385"/>
      <c r="K907" s="385"/>
      <c r="L907" s="385"/>
      <c r="M907" s="385"/>
      <c r="N907" s="385"/>
      <c r="O907" s="385"/>
      <c r="P907" s="389"/>
      <c r="Q907" s="385"/>
      <c r="R907" s="265"/>
      <c r="S907" s="399"/>
      <c r="T907" s="399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385"/>
      <c r="F908" s="385"/>
      <c r="G908" s="385"/>
      <c r="H908" s="385"/>
      <c r="I908" s="385"/>
      <c r="J908" s="385"/>
      <c r="K908" s="385"/>
      <c r="L908" s="385"/>
      <c r="M908" s="385"/>
      <c r="N908" s="385"/>
      <c r="O908" s="385"/>
      <c r="P908" s="389"/>
      <c r="Q908" s="385"/>
      <c r="R908" s="265"/>
      <c r="S908" s="399"/>
      <c r="T908" s="399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385"/>
      <c r="F909" s="385"/>
      <c r="G909" s="385"/>
      <c r="H909" s="385"/>
      <c r="I909" s="385"/>
      <c r="J909" s="385"/>
      <c r="K909" s="385"/>
      <c r="L909" s="385"/>
      <c r="M909" s="385"/>
      <c r="N909" s="385"/>
      <c r="O909" s="385"/>
      <c r="P909" s="389"/>
      <c r="Q909" s="385"/>
      <c r="R909" s="265"/>
      <c r="S909" s="399"/>
      <c r="T909" s="399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385"/>
      <c r="F910" s="385"/>
      <c r="G910" s="385"/>
      <c r="H910" s="385"/>
      <c r="I910" s="385"/>
      <c r="J910" s="385"/>
      <c r="K910" s="385"/>
      <c r="L910" s="385"/>
      <c r="M910" s="385"/>
      <c r="N910" s="385"/>
      <c r="O910" s="385"/>
      <c r="P910" s="389"/>
      <c r="Q910" s="385"/>
      <c r="R910" s="265"/>
      <c r="S910" s="399"/>
      <c r="T910" s="399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385"/>
      <c r="F911" s="385"/>
      <c r="G911" s="385"/>
      <c r="H911" s="385"/>
      <c r="I911" s="385"/>
      <c r="J911" s="385"/>
      <c r="K911" s="385"/>
      <c r="L911" s="385"/>
      <c r="M911" s="385"/>
      <c r="N911" s="385"/>
      <c r="O911" s="385"/>
      <c r="P911" s="389"/>
      <c r="Q911" s="385"/>
      <c r="R911" s="265"/>
      <c r="S911" s="399"/>
      <c r="T911" s="399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385"/>
      <c r="F912" s="385"/>
      <c r="G912" s="385"/>
      <c r="H912" s="385"/>
      <c r="I912" s="385"/>
      <c r="J912" s="385"/>
      <c r="K912" s="385"/>
      <c r="L912" s="385"/>
      <c r="M912" s="385"/>
      <c r="N912" s="385"/>
      <c r="O912" s="385"/>
      <c r="P912" s="389"/>
      <c r="Q912" s="385"/>
      <c r="R912" s="265"/>
      <c r="S912" s="399"/>
      <c r="T912" s="399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385"/>
      <c r="F913" s="385"/>
      <c r="G913" s="385"/>
      <c r="H913" s="385"/>
      <c r="I913" s="385"/>
      <c r="J913" s="385"/>
      <c r="K913" s="385"/>
      <c r="L913" s="385"/>
      <c r="M913" s="385"/>
      <c r="N913" s="385"/>
      <c r="O913" s="385"/>
      <c r="P913" s="389"/>
      <c r="Q913" s="385"/>
      <c r="R913" s="265"/>
      <c r="S913" s="399"/>
      <c r="T913" s="399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385"/>
      <c r="F914" s="385"/>
      <c r="G914" s="385"/>
      <c r="H914" s="385"/>
      <c r="I914" s="385"/>
      <c r="J914" s="385"/>
      <c r="K914" s="385"/>
      <c r="L914" s="385"/>
      <c r="M914" s="385"/>
      <c r="N914" s="385"/>
      <c r="O914" s="385"/>
      <c r="P914" s="389"/>
      <c r="Q914" s="385"/>
      <c r="R914" s="265"/>
      <c r="S914" s="399"/>
      <c r="T914" s="399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385"/>
      <c r="F915" s="385"/>
      <c r="G915" s="385"/>
      <c r="H915" s="385"/>
      <c r="I915" s="385"/>
      <c r="J915" s="385"/>
      <c r="K915" s="385"/>
      <c r="L915" s="385"/>
      <c r="M915" s="385"/>
      <c r="N915" s="385"/>
      <c r="O915" s="385"/>
      <c r="P915" s="389"/>
      <c r="Q915" s="385"/>
      <c r="R915" s="265"/>
      <c r="S915" s="399"/>
      <c r="T915" s="399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385"/>
      <c r="F916" s="385"/>
      <c r="G916" s="385"/>
      <c r="H916" s="385"/>
      <c r="I916" s="385"/>
      <c r="J916" s="385"/>
      <c r="K916" s="385"/>
      <c r="L916" s="385"/>
      <c r="M916" s="385"/>
      <c r="N916" s="385"/>
      <c r="O916" s="385"/>
      <c r="P916" s="389"/>
      <c r="Q916" s="385"/>
      <c r="R916" s="265"/>
      <c r="S916" s="399"/>
      <c r="T916" s="399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385"/>
      <c r="F917" s="385"/>
      <c r="G917" s="385"/>
      <c r="H917" s="385"/>
      <c r="I917" s="385"/>
      <c r="J917" s="385"/>
      <c r="K917" s="385"/>
      <c r="L917" s="385"/>
      <c r="M917" s="385"/>
      <c r="N917" s="385"/>
      <c r="O917" s="385"/>
      <c r="P917" s="389"/>
      <c r="Q917" s="385"/>
      <c r="R917" s="265"/>
      <c r="S917" s="399"/>
      <c r="T917" s="399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385"/>
      <c r="F918" s="385"/>
      <c r="G918" s="385"/>
      <c r="H918" s="385"/>
      <c r="I918" s="385"/>
      <c r="J918" s="385"/>
      <c r="K918" s="385"/>
      <c r="L918" s="385"/>
      <c r="M918" s="385"/>
      <c r="N918" s="385"/>
      <c r="O918" s="385"/>
      <c r="P918" s="389"/>
      <c r="Q918" s="385"/>
      <c r="R918" s="265"/>
      <c r="S918" s="399"/>
      <c r="T918" s="399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385"/>
      <c r="F919" s="385"/>
      <c r="G919" s="385"/>
      <c r="H919" s="385"/>
      <c r="I919" s="385"/>
      <c r="J919" s="385"/>
      <c r="K919" s="385"/>
      <c r="L919" s="385"/>
      <c r="M919" s="385"/>
      <c r="N919" s="385"/>
      <c r="O919" s="385"/>
      <c r="P919" s="389"/>
      <c r="Q919" s="385"/>
      <c r="R919" s="265"/>
      <c r="S919" s="399"/>
      <c r="T919" s="399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385"/>
      <c r="F920" s="385"/>
      <c r="G920" s="385"/>
      <c r="H920" s="385"/>
      <c r="I920" s="385"/>
      <c r="J920" s="385"/>
      <c r="K920" s="385"/>
      <c r="L920" s="385"/>
      <c r="M920" s="385"/>
      <c r="N920" s="385"/>
      <c r="O920" s="385"/>
      <c r="P920" s="389"/>
      <c r="Q920" s="385"/>
      <c r="R920" s="265"/>
      <c r="S920" s="399"/>
      <c r="T920" s="399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385"/>
      <c r="F921" s="385"/>
      <c r="G921" s="385"/>
      <c r="H921" s="385"/>
      <c r="I921" s="385"/>
      <c r="J921" s="385"/>
      <c r="K921" s="385"/>
      <c r="L921" s="385"/>
      <c r="M921" s="385"/>
      <c r="N921" s="385"/>
      <c r="O921" s="385"/>
      <c r="P921" s="389"/>
      <c r="Q921" s="385"/>
      <c r="R921" s="265"/>
      <c r="S921" s="399"/>
      <c r="T921" s="399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385"/>
      <c r="F922" s="385"/>
      <c r="G922" s="385"/>
      <c r="H922" s="385"/>
      <c r="I922" s="385"/>
      <c r="J922" s="385"/>
      <c r="K922" s="385"/>
      <c r="L922" s="385"/>
      <c r="M922" s="385"/>
      <c r="N922" s="385"/>
      <c r="O922" s="385"/>
      <c r="P922" s="389"/>
      <c r="Q922" s="385"/>
      <c r="R922" s="265"/>
      <c r="S922" s="399"/>
      <c r="T922" s="399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385"/>
      <c r="F923" s="385"/>
      <c r="G923" s="385"/>
      <c r="H923" s="385"/>
      <c r="I923" s="385"/>
      <c r="J923" s="385"/>
      <c r="K923" s="385"/>
      <c r="L923" s="385"/>
      <c r="M923" s="385"/>
      <c r="N923" s="385"/>
      <c r="O923" s="385"/>
      <c r="P923" s="389"/>
      <c r="Q923" s="385"/>
      <c r="R923" s="265"/>
      <c r="S923" s="399"/>
      <c r="T923" s="399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385"/>
      <c r="F924" s="385"/>
      <c r="G924" s="385"/>
      <c r="H924" s="385"/>
      <c r="I924" s="385"/>
      <c r="J924" s="385"/>
      <c r="K924" s="385"/>
      <c r="L924" s="385"/>
      <c r="M924" s="385"/>
      <c r="N924" s="385"/>
      <c r="O924" s="385"/>
      <c r="P924" s="389"/>
      <c r="Q924" s="385"/>
      <c r="R924" s="265"/>
      <c r="S924" s="399"/>
      <c r="T924" s="399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385"/>
      <c r="F925" s="385"/>
      <c r="G925" s="385"/>
      <c r="H925" s="385"/>
      <c r="I925" s="385"/>
      <c r="J925" s="385"/>
      <c r="K925" s="385"/>
      <c r="L925" s="385"/>
      <c r="M925" s="385"/>
      <c r="N925" s="385"/>
      <c r="O925" s="385"/>
      <c r="P925" s="389"/>
      <c r="Q925" s="385"/>
      <c r="R925" s="265"/>
      <c r="S925" s="399"/>
      <c r="T925" s="399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385"/>
      <c r="F926" s="385"/>
      <c r="G926" s="385"/>
      <c r="H926" s="385"/>
      <c r="I926" s="385"/>
      <c r="J926" s="385"/>
      <c r="K926" s="385"/>
      <c r="L926" s="385"/>
      <c r="M926" s="385"/>
      <c r="N926" s="385"/>
      <c r="O926" s="385"/>
      <c r="P926" s="389"/>
      <c r="Q926" s="385"/>
      <c r="R926" s="265"/>
      <c r="S926" s="399"/>
      <c r="T926" s="399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385"/>
      <c r="F927" s="385"/>
      <c r="G927" s="385"/>
      <c r="H927" s="385"/>
      <c r="I927" s="385"/>
      <c r="J927" s="385"/>
      <c r="K927" s="385"/>
      <c r="L927" s="385"/>
      <c r="M927" s="385"/>
      <c r="N927" s="385"/>
      <c r="O927" s="385"/>
      <c r="P927" s="389"/>
      <c r="Q927" s="385"/>
      <c r="R927" s="265"/>
      <c r="S927" s="399"/>
      <c r="T927" s="399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385"/>
      <c r="F928" s="385"/>
      <c r="G928" s="385"/>
      <c r="H928" s="385"/>
      <c r="I928" s="385"/>
      <c r="J928" s="385"/>
      <c r="K928" s="385"/>
      <c r="L928" s="385"/>
      <c r="M928" s="385"/>
      <c r="N928" s="385"/>
      <c r="O928" s="385"/>
      <c r="P928" s="389"/>
      <c r="Q928" s="385"/>
      <c r="R928" s="265"/>
      <c r="S928" s="399"/>
      <c r="T928" s="399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385"/>
      <c r="F929" s="385"/>
      <c r="G929" s="385"/>
      <c r="H929" s="385"/>
      <c r="I929" s="385"/>
      <c r="J929" s="385"/>
      <c r="K929" s="385"/>
      <c r="L929" s="385"/>
      <c r="M929" s="385"/>
      <c r="N929" s="385"/>
      <c r="O929" s="385"/>
      <c r="P929" s="389"/>
      <c r="Q929" s="385"/>
      <c r="R929" s="265"/>
      <c r="S929" s="399"/>
      <c r="T929" s="399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385"/>
      <c r="F930" s="385"/>
      <c r="G930" s="385"/>
      <c r="H930" s="385"/>
      <c r="I930" s="385"/>
      <c r="J930" s="385"/>
      <c r="K930" s="385"/>
      <c r="L930" s="385"/>
      <c r="M930" s="385"/>
      <c r="N930" s="385"/>
      <c r="O930" s="385"/>
      <c r="P930" s="389"/>
      <c r="Q930" s="385"/>
      <c r="R930" s="265"/>
      <c r="S930" s="399"/>
      <c r="T930" s="399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385"/>
      <c r="F931" s="385"/>
      <c r="G931" s="385"/>
      <c r="H931" s="385"/>
      <c r="I931" s="385"/>
      <c r="J931" s="385"/>
      <c r="K931" s="385"/>
      <c r="L931" s="385"/>
      <c r="M931" s="385"/>
      <c r="N931" s="385"/>
      <c r="O931" s="385"/>
      <c r="P931" s="389"/>
      <c r="Q931" s="385"/>
      <c r="R931" s="265"/>
      <c r="S931" s="399"/>
      <c r="T931" s="399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385"/>
      <c r="F932" s="385"/>
      <c r="G932" s="385"/>
      <c r="H932" s="385"/>
      <c r="I932" s="385"/>
      <c r="J932" s="385"/>
      <c r="K932" s="385"/>
      <c r="L932" s="385"/>
      <c r="M932" s="385"/>
      <c r="N932" s="385"/>
      <c r="O932" s="385"/>
      <c r="P932" s="389"/>
      <c r="Q932" s="385"/>
      <c r="R932" s="265"/>
      <c r="S932" s="399"/>
      <c r="T932" s="399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385"/>
      <c r="F933" s="385"/>
      <c r="G933" s="385"/>
      <c r="H933" s="385"/>
      <c r="I933" s="385"/>
      <c r="J933" s="385"/>
      <c r="K933" s="385"/>
      <c r="L933" s="385"/>
      <c r="M933" s="385"/>
      <c r="N933" s="385"/>
      <c r="O933" s="385"/>
      <c r="P933" s="389"/>
      <c r="Q933" s="385"/>
      <c r="R933" s="265"/>
      <c r="S933" s="399"/>
      <c r="T933" s="399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385"/>
      <c r="F934" s="385"/>
      <c r="G934" s="385"/>
      <c r="H934" s="385"/>
      <c r="I934" s="385"/>
      <c r="J934" s="385"/>
      <c r="K934" s="385"/>
      <c r="L934" s="385"/>
      <c r="M934" s="385"/>
      <c r="N934" s="385"/>
      <c r="O934" s="385"/>
      <c r="P934" s="389"/>
      <c r="Q934" s="385"/>
      <c r="R934" s="265"/>
      <c r="S934" s="399"/>
      <c r="T934" s="399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385"/>
      <c r="F935" s="385"/>
      <c r="G935" s="385"/>
      <c r="H935" s="385"/>
      <c r="I935" s="385"/>
      <c r="J935" s="385"/>
      <c r="K935" s="385"/>
      <c r="L935" s="385"/>
      <c r="M935" s="385"/>
      <c r="N935" s="385"/>
      <c r="O935" s="385"/>
      <c r="P935" s="389"/>
      <c r="Q935" s="385"/>
      <c r="R935" s="265"/>
      <c r="S935" s="399"/>
      <c r="T935" s="399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385"/>
      <c r="F936" s="385"/>
      <c r="G936" s="385"/>
      <c r="H936" s="385"/>
      <c r="I936" s="385"/>
      <c r="J936" s="385"/>
      <c r="K936" s="385"/>
      <c r="L936" s="385"/>
      <c r="M936" s="385"/>
      <c r="N936" s="385"/>
      <c r="O936" s="385"/>
      <c r="P936" s="389"/>
      <c r="Q936" s="385"/>
      <c r="R936" s="265"/>
      <c r="S936" s="399"/>
      <c r="T936" s="399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385"/>
      <c r="F937" s="385"/>
      <c r="G937" s="385"/>
      <c r="H937" s="385"/>
      <c r="I937" s="385"/>
      <c r="J937" s="385"/>
      <c r="K937" s="385"/>
      <c r="L937" s="385"/>
      <c r="M937" s="385"/>
      <c r="N937" s="385"/>
      <c r="O937" s="385"/>
      <c r="P937" s="389"/>
      <c r="Q937" s="385"/>
      <c r="R937" s="265"/>
      <c r="S937" s="399"/>
      <c r="T937" s="399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385"/>
      <c r="F938" s="385"/>
      <c r="G938" s="385"/>
      <c r="H938" s="385"/>
      <c r="I938" s="385"/>
      <c r="J938" s="385"/>
      <c r="K938" s="385"/>
      <c r="L938" s="385"/>
      <c r="M938" s="385"/>
      <c r="N938" s="385"/>
      <c r="O938" s="385"/>
      <c r="P938" s="389"/>
      <c r="Q938" s="385"/>
      <c r="R938" s="265"/>
      <c r="S938" s="399"/>
      <c r="T938" s="399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385"/>
      <c r="F939" s="385"/>
      <c r="G939" s="385"/>
      <c r="H939" s="385"/>
      <c r="I939" s="385"/>
      <c r="J939" s="385"/>
      <c r="K939" s="385"/>
      <c r="L939" s="385"/>
      <c r="M939" s="385"/>
      <c r="N939" s="385"/>
      <c r="O939" s="385"/>
      <c r="P939" s="389"/>
      <c r="Q939" s="385"/>
      <c r="R939" s="265"/>
      <c r="S939" s="399"/>
      <c r="T939" s="399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385"/>
      <c r="F940" s="385"/>
      <c r="G940" s="385"/>
      <c r="H940" s="385"/>
      <c r="I940" s="385"/>
      <c r="J940" s="385"/>
      <c r="K940" s="385"/>
      <c r="L940" s="385"/>
      <c r="M940" s="385"/>
      <c r="N940" s="385"/>
      <c r="O940" s="385"/>
      <c r="P940" s="389"/>
      <c r="Q940" s="385"/>
      <c r="R940" s="265"/>
      <c r="S940" s="399"/>
      <c r="T940" s="399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385"/>
      <c r="F941" s="385"/>
      <c r="G941" s="385"/>
      <c r="H941" s="385"/>
      <c r="I941" s="385"/>
      <c r="J941" s="385"/>
      <c r="K941" s="385"/>
      <c r="L941" s="385"/>
      <c r="M941" s="385"/>
      <c r="N941" s="385"/>
      <c r="O941" s="385"/>
      <c r="P941" s="389"/>
      <c r="Q941" s="385"/>
      <c r="R941" s="265"/>
      <c r="S941" s="399"/>
      <c r="T941" s="399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385"/>
      <c r="F942" s="385"/>
      <c r="G942" s="385"/>
      <c r="H942" s="385"/>
      <c r="I942" s="385"/>
      <c r="J942" s="385"/>
      <c r="K942" s="385"/>
      <c r="L942" s="385"/>
      <c r="M942" s="385"/>
      <c r="N942" s="385"/>
      <c r="O942" s="385"/>
      <c r="P942" s="389"/>
      <c r="Q942" s="385"/>
      <c r="R942" s="265"/>
      <c r="S942" s="399"/>
      <c r="T942" s="399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385"/>
      <c r="F943" s="385"/>
      <c r="G943" s="385"/>
      <c r="H943" s="385"/>
      <c r="I943" s="385"/>
      <c r="J943" s="385"/>
      <c r="K943" s="385"/>
      <c r="L943" s="385"/>
      <c r="M943" s="385"/>
      <c r="N943" s="385"/>
      <c r="O943" s="385"/>
      <c r="P943" s="389"/>
      <c r="Q943" s="385"/>
      <c r="R943" s="265"/>
      <c r="S943" s="399"/>
      <c r="T943" s="399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385"/>
      <c r="F944" s="385"/>
      <c r="G944" s="385"/>
      <c r="H944" s="385"/>
      <c r="I944" s="385"/>
      <c r="J944" s="385"/>
      <c r="K944" s="385"/>
      <c r="L944" s="385"/>
      <c r="M944" s="385"/>
      <c r="N944" s="385"/>
      <c r="O944" s="385"/>
      <c r="P944" s="389"/>
      <c r="Q944" s="385"/>
      <c r="R944" s="265"/>
      <c r="S944" s="399"/>
      <c r="T944" s="399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385"/>
      <c r="F945" s="385"/>
      <c r="G945" s="385"/>
      <c r="H945" s="385"/>
      <c r="I945" s="385"/>
      <c r="J945" s="385"/>
      <c r="K945" s="385"/>
      <c r="L945" s="385"/>
      <c r="M945" s="385"/>
      <c r="N945" s="385"/>
      <c r="O945" s="385"/>
      <c r="P945" s="389"/>
      <c r="Q945" s="385"/>
      <c r="R945" s="265"/>
      <c r="S945" s="399"/>
      <c r="T945" s="399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385"/>
      <c r="F946" s="385"/>
      <c r="G946" s="385"/>
      <c r="H946" s="385"/>
      <c r="I946" s="385"/>
      <c r="J946" s="385"/>
      <c r="K946" s="385"/>
      <c r="L946" s="385"/>
      <c r="M946" s="385"/>
      <c r="N946" s="385"/>
      <c r="O946" s="385"/>
      <c r="P946" s="389"/>
      <c r="Q946" s="385"/>
      <c r="R946" s="265"/>
      <c r="S946" s="399"/>
      <c r="T946" s="399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385"/>
      <c r="F947" s="385"/>
      <c r="G947" s="385"/>
      <c r="H947" s="385"/>
      <c r="I947" s="385"/>
      <c r="J947" s="385"/>
      <c r="K947" s="385"/>
      <c r="L947" s="385"/>
      <c r="M947" s="385"/>
      <c r="N947" s="385"/>
      <c r="O947" s="385"/>
      <c r="P947" s="389"/>
      <c r="Q947" s="385"/>
      <c r="R947" s="265"/>
      <c r="S947" s="399"/>
      <c r="T947" s="399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385"/>
      <c r="F948" s="385"/>
      <c r="G948" s="385"/>
      <c r="H948" s="385"/>
      <c r="I948" s="385"/>
      <c r="J948" s="385"/>
      <c r="K948" s="385"/>
      <c r="L948" s="385"/>
      <c r="M948" s="385"/>
      <c r="N948" s="385"/>
      <c r="O948" s="385"/>
      <c r="P948" s="389"/>
      <c r="Q948" s="385"/>
      <c r="R948" s="265"/>
      <c r="S948" s="399"/>
      <c r="T948" s="399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385"/>
      <c r="F949" s="385"/>
      <c r="G949" s="385"/>
      <c r="H949" s="385"/>
      <c r="I949" s="385"/>
      <c r="J949" s="385"/>
      <c r="K949" s="385"/>
      <c r="L949" s="385"/>
      <c r="M949" s="385"/>
      <c r="N949" s="385"/>
      <c r="O949" s="385"/>
      <c r="P949" s="389"/>
      <c r="Q949" s="385"/>
      <c r="R949" s="265"/>
      <c r="S949" s="399"/>
      <c r="T949" s="399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385"/>
      <c r="F950" s="385"/>
      <c r="G950" s="385"/>
      <c r="H950" s="385"/>
      <c r="I950" s="385"/>
      <c r="J950" s="385"/>
      <c r="K950" s="385"/>
      <c r="L950" s="385"/>
      <c r="M950" s="385"/>
      <c r="N950" s="385"/>
      <c r="O950" s="385"/>
      <c r="P950" s="389"/>
      <c r="Q950" s="385"/>
      <c r="R950" s="265"/>
      <c r="S950" s="399"/>
      <c r="T950" s="399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385"/>
      <c r="F951" s="385"/>
      <c r="G951" s="385"/>
      <c r="H951" s="385"/>
      <c r="I951" s="385"/>
      <c r="J951" s="385"/>
      <c r="K951" s="385"/>
      <c r="L951" s="385"/>
      <c r="M951" s="385"/>
      <c r="N951" s="385"/>
      <c r="O951" s="385"/>
      <c r="P951" s="389"/>
      <c r="Q951" s="385"/>
      <c r="R951" s="265"/>
      <c r="S951" s="399"/>
      <c r="T951" s="399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385"/>
      <c r="F952" s="385"/>
      <c r="G952" s="385"/>
      <c r="H952" s="385"/>
      <c r="I952" s="385"/>
      <c r="J952" s="385"/>
      <c r="K952" s="385"/>
      <c r="L952" s="385"/>
      <c r="M952" s="385"/>
      <c r="N952" s="385"/>
      <c r="O952" s="385"/>
      <c r="P952" s="389"/>
      <c r="Q952" s="385"/>
      <c r="R952" s="265"/>
      <c r="S952" s="399"/>
      <c r="T952" s="399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385"/>
      <c r="F953" s="385"/>
      <c r="G953" s="385"/>
      <c r="H953" s="385"/>
      <c r="I953" s="385"/>
      <c r="J953" s="385"/>
      <c r="K953" s="385"/>
      <c r="L953" s="385"/>
      <c r="M953" s="385"/>
      <c r="N953" s="385"/>
      <c r="O953" s="385"/>
      <c r="P953" s="389"/>
      <c r="Q953" s="385"/>
      <c r="R953" s="265"/>
      <c r="S953" s="399"/>
      <c r="T953" s="399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385"/>
      <c r="F954" s="385"/>
      <c r="G954" s="385"/>
      <c r="H954" s="385"/>
      <c r="I954" s="385"/>
      <c r="J954" s="385"/>
      <c r="K954" s="385"/>
      <c r="L954" s="385"/>
      <c r="M954" s="385"/>
      <c r="N954" s="385"/>
      <c r="O954" s="385"/>
      <c r="P954" s="389"/>
      <c r="Q954" s="385"/>
      <c r="R954" s="265"/>
      <c r="S954" s="399"/>
      <c r="T954" s="399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385"/>
      <c r="F955" s="385"/>
      <c r="G955" s="385"/>
      <c r="H955" s="385"/>
      <c r="I955" s="385"/>
      <c r="J955" s="385"/>
      <c r="K955" s="385"/>
      <c r="L955" s="385"/>
      <c r="M955" s="385"/>
      <c r="N955" s="385"/>
      <c r="O955" s="385"/>
      <c r="P955" s="389"/>
      <c r="Q955" s="385"/>
      <c r="R955" s="265"/>
      <c r="S955" s="399"/>
      <c r="T955" s="399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385"/>
      <c r="F956" s="385"/>
      <c r="G956" s="385"/>
      <c r="H956" s="385"/>
      <c r="I956" s="385"/>
      <c r="J956" s="385"/>
      <c r="K956" s="385"/>
      <c r="L956" s="385"/>
      <c r="M956" s="385"/>
      <c r="N956" s="385"/>
      <c r="O956" s="385"/>
      <c r="P956" s="389"/>
      <c r="Q956" s="385"/>
      <c r="R956" s="265"/>
      <c r="S956" s="399"/>
      <c r="T956" s="399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385"/>
      <c r="F957" s="385"/>
      <c r="G957" s="385"/>
      <c r="H957" s="385"/>
      <c r="I957" s="385"/>
      <c r="J957" s="385"/>
      <c r="K957" s="385"/>
      <c r="L957" s="385"/>
      <c r="M957" s="385"/>
      <c r="N957" s="385"/>
      <c r="O957" s="385"/>
      <c r="P957" s="389"/>
      <c r="Q957" s="385"/>
      <c r="R957" s="265"/>
      <c r="S957" s="399"/>
      <c r="T957" s="399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385"/>
      <c r="F958" s="385"/>
      <c r="G958" s="385"/>
      <c r="H958" s="385"/>
      <c r="I958" s="385"/>
      <c r="J958" s="385"/>
      <c r="K958" s="385"/>
      <c r="L958" s="385"/>
      <c r="M958" s="385"/>
      <c r="N958" s="385"/>
      <c r="O958" s="385"/>
      <c r="P958" s="389"/>
      <c r="Q958" s="385"/>
      <c r="R958" s="265"/>
      <c r="S958" s="399"/>
      <c r="T958" s="399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385"/>
      <c r="F959" s="385"/>
      <c r="G959" s="385"/>
      <c r="H959" s="385"/>
      <c r="I959" s="385"/>
      <c r="J959" s="385"/>
      <c r="K959" s="385"/>
      <c r="L959" s="385"/>
      <c r="M959" s="385"/>
      <c r="N959" s="385"/>
      <c r="O959" s="385"/>
      <c r="P959" s="389"/>
      <c r="Q959" s="385"/>
      <c r="R959" s="265"/>
      <c r="S959" s="399"/>
      <c r="T959" s="399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385"/>
      <c r="F960" s="385"/>
      <c r="G960" s="385"/>
      <c r="H960" s="385"/>
      <c r="I960" s="385"/>
      <c r="J960" s="385"/>
      <c r="K960" s="385"/>
      <c r="L960" s="385"/>
      <c r="M960" s="385"/>
      <c r="N960" s="385"/>
      <c r="O960" s="385"/>
      <c r="P960" s="389"/>
      <c r="Q960" s="385"/>
      <c r="R960" s="265"/>
      <c r="S960" s="399"/>
      <c r="T960" s="399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385"/>
      <c r="F961" s="385"/>
      <c r="G961" s="385"/>
      <c r="H961" s="385"/>
      <c r="I961" s="385"/>
      <c r="J961" s="385"/>
      <c r="K961" s="385"/>
      <c r="L961" s="385"/>
      <c r="M961" s="385"/>
      <c r="N961" s="385"/>
      <c r="O961" s="385"/>
      <c r="P961" s="389"/>
      <c r="Q961" s="385"/>
      <c r="R961" s="265"/>
      <c r="S961" s="399"/>
      <c r="T961" s="399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385"/>
      <c r="F962" s="385"/>
      <c r="G962" s="385"/>
      <c r="H962" s="385"/>
      <c r="I962" s="385"/>
      <c r="J962" s="385"/>
      <c r="K962" s="385"/>
      <c r="L962" s="385"/>
      <c r="M962" s="385"/>
      <c r="N962" s="385"/>
      <c r="O962" s="385"/>
      <c r="P962" s="389"/>
      <c r="Q962" s="385"/>
      <c r="R962" s="265"/>
      <c r="S962" s="399"/>
      <c r="T962" s="399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385"/>
      <c r="F963" s="385"/>
      <c r="G963" s="385"/>
      <c r="H963" s="385"/>
      <c r="I963" s="385"/>
      <c r="J963" s="385"/>
      <c r="K963" s="385"/>
      <c r="L963" s="385"/>
      <c r="M963" s="385"/>
      <c r="N963" s="385"/>
      <c r="O963" s="385"/>
      <c r="P963" s="389"/>
      <c r="Q963" s="385"/>
      <c r="R963" s="265"/>
      <c r="S963" s="399"/>
      <c r="T963" s="399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385"/>
      <c r="F964" s="385"/>
      <c r="G964" s="385"/>
      <c r="H964" s="385"/>
      <c r="I964" s="385"/>
      <c r="J964" s="385"/>
      <c r="K964" s="385"/>
      <c r="L964" s="385"/>
      <c r="M964" s="385"/>
      <c r="N964" s="385"/>
      <c r="O964" s="385"/>
      <c r="P964" s="389"/>
      <c r="Q964" s="385"/>
      <c r="R964" s="265"/>
      <c r="S964" s="399"/>
      <c r="T964" s="399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385"/>
      <c r="F965" s="385"/>
      <c r="G965" s="385"/>
      <c r="H965" s="385"/>
      <c r="I965" s="385"/>
      <c r="J965" s="385"/>
      <c r="K965" s="385"/>
      <c r="L965" s="385"/>
      <c r="M965" s="385"/>
      <c r="N965" s="385"/>
      <c r="O965" s="385"/>
      <c r="P965" s="389"/>
      <c r="Q965" s="385"/>
      <c r="R965" s="265"/>
      <c r="S965" s="399"/>
      <c r="T965" s="399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385"/>
      <c r="F966" s="385"/>
      <c r="G966" s="385"/>
      <c r="H966" s="385"/>
      <c r="I966" s="385"/>
      <c r="J966" s="385"/>
      <c r="K966" s="385"/>
      <c r="L966" s="385"/>
      <c r="M966" s="385"/>
      <c r="N966" s="385"/>
      <c r="O966" s="385"/>
      <c r="P966" s="389"/>
      <c r="Q966" s="385"/>
      <c r="R966" s="265"/>
      <c r="S966" s="399"/>
      <c r="T966" s="399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385"/>
      <c r="F967" s="385"/>
      <c r="G967" s="385"/>
      <c r="H967" s="385"/>
      <c r="I967" s="385"/>
      <c r="J967" s="385"/>
      <c r="K967" s="385"/>
      <c r="L967" s="385"/>
      <c r="M967" s="385"/>
      <c r="N967" s="385"/>
      <c r="O967" s="385"/>
      <c r="P967" s="389"/>
      <c r="Q967" s="385"/>
      <c r="R967" s="265"/>
      <c r="S967" s="399"/>
      <c r="T967" s="399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385"/>
      <c r="F968" s="385"/>
      <c r="G968" s="385"/>
      <c r="H968" s="385"/>
      <c r="I968" s="385"/>
      <c r="J968" s="385"/>
      <c r="K968" s="385"/>
      <c r="L968" s="385"/>
      <c r="M968" s="385"/>
      <c r="N968" s="385"/>
      <c r="O968" s="385"/>
      <c r="P968" s="389"/>
      <c r="Q968" s="385"/>
      <c r="R968" s="265"/>
      <c r="S968" s="399"/>
      <c r="T968" s="399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385"/>
      <c r="F969" s="385"/>
      <c r="G969" s="385"/>
      <c r="H969" s="385"/>
      <c r="I969" s="385"/>
      <c r="J969" s="385"/>
      <c r="K969" s="385"/>
      <c r="L969" s="385"/>
      <c r="M969" s="385"/>
      <c r="N969" s="385"/>
      <c r="O969" s="385"/>
      <c r="P969" s="389"/>
      <c r="Q969" s="385"/>
      <c r="R969" s="265"/>
      <c r="S969" s="399"/>
      <c r="T969" s="399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385"/>
      <c r="F970" s="385"/>
      <c r="G970" s="385"/>
      <c r="H970" s="385"/>
      <c r="I970" s="385"/>
      <c r="J970" s="385"/>
      <c r="K970" s="385"/>
      <c r="L970" s="385"/>
      <c r="M970" s="385"/>
      <c r="N970" s="385"/>
      <c r="O970" s="385"/>
      <c r="P970" s="389"/>
      <c r="Q970" s="385"/>
      <c r="R970" s="265"/>
      <c r="S970" s="399"/>
      <c r="T970" s="399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385"/>
      <c r="F971" s="385"/>
      <c r="G971" s="385"/>
      <c r="H971" s="385"/>
      <c r="I971" s="385"/>
      <c r="J971" s="385"/>
      <c r="K971" s="385"/>
      <c r="L971" s="385"/>
      <c r="M971" s="385"/>
      <c r="N971" s="385"/>
      <c r="O971" s="385"/>
      <c r="P971" s="389"/>
      <c r="Q971" s="385"/>
      <c r="R971" s="265"/>
      <c r="S971" s="399"/>
      <c r="T971" s="399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385"/>
      <c r="F972" s="385"/>
      <c r="G972" s="385"/>
      <c r="H972" s="385"/>
      <c r="I972" s="385"/>
      <c r="J972" s="385"/>
      <c r="K972" s="385"/>
      <c r="L972" s="385"/>
      <c r="M972" s="385"/>
      <c r="N972" s="385"/>
      <c r="O972" s="385"/>
      <c r="P972" s="389"/>
      <c r="Q972" s="385"/>
      <c r="R972" s="265"/>
      <c r="S972" s="399"/>
      <c r="T972" s="399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385"/>
      <c r="F973" s="385"/>
      <c r="G973" s="385"/>
      <c r="H973" s="385"/>
      <c r="I973" s="385"/>
      <c r="J973" s="385"/>
      <c r="K973" s="385"/>
      <c r="L973" s="385"/>
      <c r="M973" s="385"/>
      <c r="N973" s="385"/>
      <c r="O973" s="385"/>
      <c r="P973" s="389"/>
      <c r="Q973" s="385"/>
      <c r="R973" s="265"/>
      <c r="S973" s="399"/>
      <c r="T973" s="399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385"/>
      <c r="F974" s="385"/>
      <c r="G974" s="385"/>
      <c r="H974" s="385"/>
      <c r="I974" s="385"/>
      <c r="J974" s="385"/>
      <c r="K974" s="385"/>
      <c r="L974" s="385"/>
      <c r="M974" s="385"/>
      <c r="N974" s="385"/>
      <c r="O974" s="385"/>
      <c r="P974" s="389"/>
      <c r="Q974" s="385"/>
      <c r="R974" s="265"/>
      <c r="S974" s="399"/>
      <c r="T974" s="399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385"/>
      <c r="F975" s="385"/>
      <c r="G975" s="385"/>
      <c r="H975" s="385"/>
      <c r="I975" s="385"/>
      <c r="J975" s="385"/>
      <c r="K975" s="385"/>
      <c r="L975" s="385"/>
      <c r="M975" s="385"/>
      <c r="N975" s="385"/>
      <c r="O975" s="385"/>
      <c r="P975" s="389"/>
      <c r="Q975" s="385"/>
      <c r="R975" s="265"/>
      <c r="S975" s="399"/>
      <c r="T975" s="399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385"/>
      <c r="F976" s="385"/>
      <c r="G976" s="385"/>
      <c r="H976" s="385"/>
      <c r="I976" s="385"/>
      <c r="J976" s="385"/>
      <c r="K976" s="385"/>
      <c r="L976" s="385"/>
      <c r="M976" s="385"/>
      <c r="N976" s="385"/>
      <c r="O976" s="385"/>
      <c r="P976" s="389"/>
      <c r="Q976" s="385"/>
      <c r="R976" s="265"/>
      <c r="S976" s="399"/>
      <c r="T976" s="399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385"/>
      <c r="F977" s="385"/>
      <c r="G977" s="385"/>
      <c r="H977" s="385"/>
      <c r="I977" s="385"/>
      <c r="J977" s="385"/>
      <c r="K977" s="385"/>
      <c r="L977" s="385"/>
      <c r="M977" s="385"/>
      <c r="N977" s="385"/>
      <c r="O977" s="385"/>
      <c r="P977" s="389"/>
      <c r="Q977" s="385"/>
      <c r="R977" s="265"/>
      <c r="S977" s="399"/>
      <c r="T977" s="399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385"/>
      <c r="F978" s="385"/>
      <c r="G978" s="385"/>
      <c r="H978" s="385"/>
      <c r="I978" s="385"/>
      <c r="J978" s="385"/>
      <c r="K978" s="385"/>
      <c r="L978" s="385"/>
      <c r="M978" s="385"/>
      <c r="N978" s="385"/>
      <c r="O978" s="385"/>
      <c r="P978" s="389"/>
      <c r="Q978" s="385"/>
      <c r="R978" s="265"/>
      <c r="S978" s="399"/>
      <c r="T978" s="399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385"/>
      <c r="F979" s="385"/>
      <c r="G979" s="385"/>
      <c r="H979" s="385"/>
      <c r="I979" s="385"/>
      <c r="J979" s="385"/>
      <c r="K979" s="385"/>
      <c r="L979" s="385"/>
      <c r="M979" s="385"/>
      <c r="N979" s="385"/>
      <c r="O979" s="385"/>
      <c r="P979" s="389"/>
      <c r="Q979" s="385"/>
      <c r="R979" s="265"/>
      <c r="S979" s="399"/>
      <c r="T979" s="399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385"/>
      <c r="F980" s="385"/>
      <c r="G980" s="385"/>
      <c r="H980" s="385"/>
      <c r="I980" s="385"/>
      <c r="J980" s="385"/>
      <c r="K980" s="385"/>
      <c r="L980" s="385"/>
      <c r="M980" s="385"/>
      <c r="N980" s="385"/>
      <c r="O980" s="385"/>
      <c r="P980" s="389"/>
      <c r="Q980" s="385"/>
      <c r="R980" s="265"/>
      <c r="S980" s="399"/>
      <c r="T980" s="399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385"/>
      <c r="F981" s="385"/>
      <c r="G981" s="385"/>
      <c r="H981" s="385"/>
      <c r="I981" s="385"/>
      <c r="J981" s="385"/>
      <c r="K981" s="385"/>
      <c r="L981" s="385"/>
      <c r="M981" s="385"/>
      <c r="N981" s="385"/>
      <c r="O981" s="385"/>
      <c r="P981" s="389"/>
      <c r="Q981" s="385"/>
      <c r="R981" s="265"/>
      <c r="S981" s="399"/>
      <c r="T981" s="399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385"/>
      <c r="F982" s="385"/>
      <c r="G982" s="385"/>
      <c r="H982" s="385"/>
      <c r="I982" s="385"/>
      <c r="J982" s="385"/>
      <c r="K982" s="385"/>
      <c r="L982" s="385"/>
      <c r="M982" s="385"/>
      <c r="N982" s="385"/>
      <c r="O982" s="385"/>
      <c r="P982" s="389"/>
      <c r="Q982" s="385"/>
      <c r="R982" s="265"/>
      <c r="S982" s="399"/>
      <c r="T982" s="399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385"/>
      <c r="F983" s="385"/>
      <c r="G983" s="385"/>
      <c r="H983" s="385"/>
      <c r="I983" s="385"/>
      <c r="J983" s="385"/>
      <c r="K983" s="385"/>
      <c r="L983" s="385"/>
      <c r="M983" s="385"/>
      <c r="N983" s="385"/>
      <c r="O983" s="385"/>
      <c r="P983" s="389"/>
      <c r="Q983" s="385"/>
      <c r="R983" s="265"/>
      <c r="S983" s="399"/>
      <c r="T983" s="399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385"/>
      <c r="F984" s="385"/>
      <c r="G984" s="385"/>
      <c r="H984" s="385"/>
      <c r="I984" s="385"/>
      <c r="J984" s="385"/>
      <c r="K984" s="385"/>
      <c r="L984" s="385"/>
      <c r="M984" s="385"/>
      <c r="N984" s="385"/>
      <c r="O984" s="385"/>
      <c r="P984" s="389"/>
      <c r="Q984" s="385"/>
      <c r="R984" s="265"/>
      <c r="S984" s="399"/>
      <c r="T984" s="399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385"/>
      <c r="F985" s="385"/>
      <c r="G985" s="385"/>
      <c r="H985" s="385"/>
      <c r="I985" s="385"/>
      <c r="J985" s="385"/>
      <c r="K985" s="385"/>
      <c r="L985" s="385"/>
      <c r="M985" s="385"/>
      <c r="N985" s="385"/>
      <c r="O985" s="385"/>
      <c r="P985" s="389"/>
      <c r="Q985" s="385"/>
      <c r="R985" s="265"/>
      <c r="S985" s="399"/>
      <c r="T985" s="399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385"/>
      <c r="F986" s="385"/>
      <c r="G986" s="385"/>
      <c r="H986" s="385"/>
      <c r="I986" s="385"/>
      <c r="J986" s="385"/>
      <c r="K986" s="385"/>
      <c r="L986" s="385"/>
      <c r="M986" s="385"/>
      <c r="N986" s="385"/>
      <c r="O986" s="385"/>
      <c r="P986" s="389"/>
      <c r="Q986" s="385"/>
      <c r="R986" s="265"/>
      <c r="S986" s="399"/>
      <c r="T986" s="399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385"/>
      <c r="F987" s="385"/>
      <c r="G987" s="385"/>
      <c r="H987" s="385"/>
      <c r="I987" s="385"/>
      <c r="J987" s="385"/>
      <c r="K987" s="385"/>
      <c r="L987" s="385"/>
      <c r="M987" s="385"/>
      <c r="N987" s="385"/>
      <c r="O987" s="385"/>
      <c r="P987" s="389"/>
      <c r="Q987" s="385"/>
      <c r="R987" s="265"/>
      <c r="S987" s="399"/>
      <c r="T987" s="399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385"/>
      <c r="F988" s="385"/>
      <c r="G988" s="385"/>
      <c r="H988" s="385"/>
      <c r="I988" s="385"/>
      <c r="J988" s="385"/>
      <c r="K988" s="385"/>
      <c r="L988" s="385"/>
      <c r="M988" s="385"/>
      <c r="N988" s="385"/>
      <c r="O988" s="385"/>
      <c r="P988" s="389"/>
      <c r="Q988" s="385"/>
      <c r="R988" s="265"/>
      <c r="S988" s="399"/>
      <c r="T988" s="399"/>
      <c r="U988" s="1"/>
      <c r="V988" s="1"/>
      <c r="W988" s="1"/>
      <c r="X988" s="1"/>
      <c r="Y988" s="1"/>
      <c r="Z988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0"/>
  <sheetViews>
    <sheetView tabSelected="1" topLeftCell="A569" zoomScale="80" zoomScaleNormal="80" workbookViewId="0">
      <selection activeCell="D649" sqref="D649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2.75" style="193" customWidth="1"/>
    <col min="5" max="5" width="23.125" style="193" customWidth="1"/>
    <col min="6" max="6" width="12.25" style="388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5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294" t="s">
        <v>1</v>
      </c>
      <c r="B2" s="274"/>
      <c r="C2" s="274"/>
      <c r="D2" s="274"/>
      <c r="E2" s="274"/>
      <c r="F2" s="274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296" t="s">
        <v>2</v>
      </c>
      <c r="W2" s="274"/>
      <c r="X2" s="274"/>
      <c r="Y2" s="274"/>
      <c r="Z2" s="274"/>
      <c r="AA2" s="274"/>
      <c r="AB2" s="274"/>
      <c r="AC2" s="274"/>
      <c r="AD2" s="196"/>
    </row>
    <row r="3" spans="1:30" ht="23.25" customHeight="1">
      <c r="A3" s="293" t="s">
        <v>3</v>
      </c>
      <c r="B3" s="274"/>
      <c r="C3" s="274"/>
      <c r="D3" s="274"/>
      <c r="E3" s="274"/>
      <c r="F3" s="274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295" t="s">
        <v>4</v>
      </c>
      <c r="W3" s="274"/>
      <c r="X3" s="274"/>
      <c r="Y3" s="274"/>
      <c r="Z3" s="274"/>
      <c r="AA3" s="274"/>
      <c r="AB3" s="274"/>
      <c r="AC3" s="274"/>
      <c r="AD3" s="195"/>
    </row>
    <row r="4" spans="1:30" ht="39" customHeight="1">
      <c r="A4" s="298" t="s">
        <v>519</v>
      </c>
      <c r="B4" s="299"/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299"/>
      <c r="AD4" s="5"/>
    </row>
    <row r="5" spans="1:30" ht="26.25" customHeight="1">
      <c r="A5" s="300" t="s">
        <v>141</v>
      </c>
      <c r="B5" s="299"/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299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290" t="s">
        <v>5</v>
      </c>
      <c r="B7" s="287" t="s">
        <v>6</v>
      </c>
      <c r="C7" s="279"/>
      <c r="D7" s="368" t="s">
        <v>142</v>
      </c>
      <c r="E7" s="290" t="s">
        <v>47</v>
      </c>
      <c r="F7" s="290" t="s">
        <v>48</v>
      </c>
      <c r="G7" s="357" t="s">
        <v>49</v>
      </c>
      <c r="H7" s="359" t="s">
        <v>7</v>
      </c>
      <c r="I7" s="276"/>
      <c r="J7" s="276"/>
      <c r="K7" s="276"/>
      <c r="L7" s="276"/>
      <c r="M7" s="276"/>
      <c r="N7" s="276"/>
      <c r="O7" s="276"/>
      <c r="P7" s="276"/>
      <c r="Q7" s="276"/>
      <c r="R7" s="292"/>
      <c r="S7" s="353" t="s">
        <v>50</v>
      </c>
      <c r="T7" s="283" t="s">
        <v>51</v>
      </c>
      <c r="U7" s="353" t="s">
        <v>52</v>
      </c>
      <c r="V7" s="283" t="s">
        <v>9</v>
      </c>
      <c r="W7" s="353" t="s">
        <v>53</v>
      </c>
      <c r="X7" s="343" t="s">
        <v>10</v>
      </c>
      <c r="Y7" s="343" t="s">
        <v>11</v>
      </c>
      <c r="Z7" s="343" t="s">
        <v>12</v>
      </c>
      <c r="AA7" s="343" t="s">
        <v>13</v>
      </c>
      <c r="AB7" s="343" t="s">
        <v>525</v>
      </c>
      <c r="AC7" s="344" t="s">
        <v>524</v>
      </c>
      <c r="AD7" s="35"/>
    </row>
    <row r="8" spans="1:30" ht="24.75" customHeight="1">
      <c r="A8" s="284"/>
      <c r="B8" s="288"/>
      <c r="C8" s="289"/>
      <c r="D8" s="369"/>
      <c r="E8" s="284"/>
      <c r="F8" s="284"/>
      <c r="G8" s="284"/>
      <c r="H8" s="358" t="s">
        <v>54</v>
      </c>
      <c r="I8" s="292"/>
      <c r="J8" s="125" t="s">
        <v>55</v>
      </c>
      <c r="K8" s="362" t="s">
        <v>56</v>
      </c>
      <c r="L8" s="292"/>
      <c r="M8" s="283" t="s">
        <v>15</v>
      </c>
      <c r="N8" s="283" t="s">
        <v>16</v>
      </c>
      <c r="O8" s="283" t="s">
        <v>17</v>
      </c>
      <c r="P8" s="283" t="s">
        <v>18</v>
      </c>
      <c r="Q8" s="283" t="s">
        <v>19</v>
      </c>
      <c r="R8" s="283" t="s">
        <v>20</v>
      </c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35"/>
    </row>
    <row r="9" spans="1:30" ht="84.75" customHeight="1">
      <c r="A9" s="285"/>
      <c r="B9" s="280"/>
      <c r="C9" s="282"/>
      <c r="D9" s="370"/>
      <c r="E9" s="285"/>
      <c r="F9" s="285"/>
      <c r="G9" s="285"/>
      <c r="H9" s="36" t="s">
        <v>57</v>
      </c>
      <c r="I9" s="36" t="s">
        <v>58</v>
      </c>
      <c r="J9" s="360" t="s">
        <v>59</v>
      </c>
      <c r="K9" s="36" t="s">
        <v>57</v>
      </c>
      <c r="L9" s="36" t="s">
        <v>58</v>
      </c>
      <c r="M9" s="285"/>
      <c r="N9" s="285"/>
      <c r="O9" s="285"/>
      <c r="P9" s="285"/>
      <c r="Q9" s="285"/>
      <c r="R9" s="285"/>
      <c r="S9" s="284"/>
      <c r="T9" s="285"/>
      <c r="U9" s="284"/>
      <c r="V9" s="285"/>
      <c r="W9" s="284"/>
      <c r="X9" s="285"/>
      <c r="Y9" s="285"/>
      <c r="Z9" s="285"/>
      <c r="AA9" s="285"/>
      <c r="AB9" s="285"/>
      <c r="AC9" s="285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361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285"/>
      <c r="T10" s="14" t="s">
        <v>39</v>
      </c>
      <c r="U10" s="285"/>
      <c r="V10" s="40" t="s">
        <v>40</v>
      </c>
      <c r="W10" s="285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21">
        <v>157.5</v>
      </c>
      <c r="O11" s="314">
        <v>0</v>
      </c>
      <c r="P11" s="329">
        <f>SUM(M11:M30)+N11+O11</f>
        <v>862.5</v>
      </c>
      <c r="Q11" s="314">
        <v>0</v>
      </c>
      <c r="R11" s="307">
        <v>0</v>
      </c>
      <c r="S11" s="309">
        <v>450</v>
      </c>
      <c r="T11" s="314">
        <v>450</v>
      </c>
      <c r="U11" s="309">
        <v>112</v>
      </c>
      <c r="V11" s="317">
        <v>112</v>
      </c>
      <c r="W11" s="309">
        <v>56</v>
      </c>
      <c r="X11" s="317">
        <v>56</v>
      </c>
      <c r="Y11" s="329">
        <f>ROUND((P11-T11),1)</f>
        <v>412.5</v>
      </c>
      <c r="Z11" s="336">
        <f>IF(OR(SUM(V11:V30)="",SUM(Q11:Q30)=""),0,IF(OR(SUM(U11:U30)=320,SUM(V11:V30)&gt;0),ROUND((SUM(Q11:Q30)-SUM(V11:V30)),1),0))</f>
        <v>-112</v>
      </c>
      <c r="AA11" s="336">
        <f>IF(OR(SUM(X11:X30)="",SUM(R11:R30)=""),0,IF(OR(SUM(W11:W30)=160,SUM(X11:X30)&gt;0),ROUND((SUM(R11:R30)-SUM(X11:X30)),1),0))</f>
        <v>-56</v>
      </c>
      <c r="AB11" s="314"/>
      <c r="AC11" s="337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284"/>
      <c r="O15" s="284"/>
      <c r="P15" s="284"/>
      <c r="Q15" s="284"/>
      <c r="R15" s="284"/>
      <c r="S15" s="284"/>
      <c r="T15" s="284"/>
      <c r="U15" s="284"/>
      <c r="V15" s="284"/>
      <c r="W15" s="284"/>
      <c r="X15" s="284"/>
      <c r="Y15" s="284"/>
      <c r="Z15" s="284"/>
      <c r="AA15" s="284"/>
      <c r="AB15" s="284"/>
      <c r="AC15" s="284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284"/>
      <c r="O16" s="284"/>
      <c r="P16" s="284"/>
      <c r="Q16" s="284"/>
      <c r="R16" s="284"/>
      <c r="S16" s="284"/>
      <c r="T16" s="284"/>
      <c r="U16" s="284"/>
      <c r="V16" s="284"/>
      <c r="W16" s="284"/>
      <c r="X16" s="284"/>
      <c r="Y16" s="284"/>
      <c r="Z16" s="284"/>
      <c r="AA16" s="284"/>
      <c r="AB16" s="284"/>
      <c r="AC16" s="284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06"/>
      <c r="O17" s="306"/>
      <c r="P17" s="306"/>
      <c r="Q17" s="306"/>
      <c r="R17" s="306"/>
      <c r="S17" s="306"/>
      <c r="T17" s="306"/>
      <c r="U17" s="306"/>
      <c r="V17" s="306"/>
      <c r="W17" s="306"/>
      <c r="X17" s="306"/>
      <c r="Y17" s="306"/>
      <c r="Z17" s="306"/>
      <c r="AA17" s="306"/>
      <c r="AB17" s="306"/>
      <c r="AC17" s="306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06"/>
      <c r="O18" s="306"/>
      <c r="P18" s="306"/>
      <c r="Q18" s="306"/>
      <c r="R18" s="306"/>
      <c r="S18" s="306"/>
      <c r="T18" s="306"/>
      <c r="U18" s="306"/>
      <c r="V18" s="306"/>
      <c r="W18" s="306"/>
      <c r="X18" s="306"/>
      <c r="Y18" s="306"/>
      <c r="Z18" s="306"/>
      <c r="AA18" s="306"/>
      <c r="AB18" s="306"/>
      <c r="AC18" s="306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06"/>
      <c r="O19" s="306"/>
      <c r="P19" s="306"/>
      <c r="Q19" s="306"/>
      <c r="R19" s="306"/>
      <c r="S19" s="306"/>
      <c r="T19" s="306"/>
      <c r="U19" s="306"/>
      <c r="V19" s="306"/>
      <c r="W19" s="306"/>
      <c r="X19" s="306"/>
      <c r="Y19" s="306"/>
      <c r="Z19" s="306"/>
      <c r="AA19" s="306"/>
      <c r="AB19" s="306"/>
      <c r="AC19" s="306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06"/>
      <c r="O20" s="306"/>
      <c r="P20" s="306"/>
      <c r="Q20" s="306"/>
      <c r="R20" s="306"/>
      <c r="S20" s="306"/>
      <c r="T20" s="306"/>
      <c r="U20" s="306"/>
      <c r="V20" s="306"/>
      <c r="W20" s="306"/>
      <c r="X20" s="306"/>
      <c r="Y20" s="306"/>
      <c r="Z20" s="306"/>
      <c r="AA20" s="306"/>
      <c r="AB20" s="306"/>
      <c r="AC20" s="306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06"/>
      <c r="O21" s="306"/>
      <c r="P21" s="306"/>
      <c r="Q21" s="306"/>
      <c r="R21" s="306"/>
      <c r="S21" s="306"/>
      <c r="T21" s="306"/>
      <c r="U21" s="306"/>
      <c r="V21" s="306"/>
      <c r="W21" s="306"/>
      <c r="X21" s="306"/>
      <c r="Y21" s="306"/>
      <c r="Z21" s="306"/>
      <c r="AA21" s="306"/>
      <c r="AB21" s="306"/>
      <c r="AC21" s="306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06"/>
      <c r="O22" s="306"/>
      <c r="P22" s="306"/>
      <c r="Q22" s="306"/>
      <c r="R22" s="306"/>
      <c r="S22" s="306"/>
      <c r="T22" s="306"/>
      <c r="U22" s="306"/>
      <c r="V22" s="306"/>
      <c r="W22" s="306"/>
      <c r="X22" s="306"/>
      <c r="Y22" s="306"/>
      <c r="Z22" s="306"/>
      <c r="AA22" s="306"/>
      <c r="AB22" s="306"/>
      <c r="AC22" s="306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06"/>
      <c r="O23" s="306"/>
      <c r="P23" s="306"/>
      <c r="Q23" s="306"/>
      <c r="R23" s="306"/>
      <c r="S23" s="306"/>
      <c r="T23" s="306"/>
      <c r="U23" s="306"/>
      <c r="V23" s="306"/>
      <c r="W23" s="306"/>
      <c r="X23" s="306"/>
      <c r="Y23" s="306"/>
      <c r="Z23" s="306"/>
      <c r="AA23" s="306"/>
      <c r="AB23" s="306"/>
      <c r="AC23" s="306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06"/>
      <c r="O24" s="306"/>
      <c r="P24" s="306"/>
      <c r="Q24" s="306"/>
      <c r="R24" s="306"/>
      <c r="S24" s="306"/>
      <c r="T24" s="306"/>
      <c r="U24" s="306"/>
      <c r="V24" s="306"/>
      <c r="W24" s="306"/>
      <c r="X24" s="306"/>
      <c r="Y24" s="306"/>
      <c r="Z24" s="306"/>
      <c r="AA24" s="306"/>
      <c r="AB24" s="306"/>
      <c r="AC24" s="306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06"/>
      <c r="O25" s="306"/>
      <c r="P25" s="306"/>
      <c r="Q25" s="306"/>
      <c r="R25" s="306"/>
      <c r="S25" s="306"/>
      <c r="T25" s="306"/>
      <c r="U25" s="306"/>
      <c r="V25" s="306"/>
      <c r="W25" s="306"/>
      <c r="X25" s="306"/>
      <c r="Y25" s="306"/>
      <c r="Z25" s="306"/>
      <c r="AA25" s="306"/>
      <c r="AB25" s="306"/>
      <c r="AC25" s="306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06"/>
      <c r="O26" s="306"/>
      <c r="P26" s="306"/>
      <c r="Q26" s="306"/>
      <c r="R26" s="306"/>
      <c r="S26" s="306"/>
      <c r="T26" s="306"/>
      <c r="U26" s="306"/>
      <c r="V26" s="306"/>
      <c r="W26" s="306"/>
      <c r="X26" s="306"/>
      <c r="Y26" s="306"/>
      <c r="Z26" s="306"/>
      <c r="AA26" s="306"/>
      <c r="AB26" s="306"/>
      <c r="AC26" s="306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06"/>
      <c r="O27" s="306"/>
      <c r="P27" s="306"/>
      <c r="Q27" s="306"/>
      <c r="R27" s="306"/>
      <c r="S27" s="306"/>
      <c r="T27" s="306"/>
      <c r="U27" s="306"/>
      <c r="V27" s="306"/>
      <c r="W27" s="306"/>
      <c r="X27" s="306"/>
      <c r="Y27" s="306"/>
      <c r="Z27" s="306"/>
      <c r="AA27" s="306"/>
      <c r="AB27" s="306"/>
      <c r="AC27" s="306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06"/>
      <c r="O28" s="306"/>
      <c r="P28" s="306"/>
      <c r="Q28" s="306"/>
      <c r="R28" s="306"/>
      <c r="S28" s="306"/>
      <c r="T28" s="306"/>
      <c r="U28" s="306"/>
      <c r="V28" s="306"/>
      <c r="W28" s="306"/>
      <c r="X28" s="306"/>
      <c r="Y28" s="306"/>
      <c r="Z28" s="306"/>
      <c r="AA28" s="306"/>
      <c r="AB28" s="306"/>
      <c r="AC28" s="306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284"/>
      <c r="O29" s="284"/>
      <c r="P29" s="284"/>
      <c r="Q29" s="284"/>
      <c r="R29" s="284"/>
      <c r="S29" s="284"/>
      <c r="T29" s="284"/>
      <c r="U29" s="284"/>
      <c r="V29" s="284"/>
      <c r="W29" s="284"/>
      <c r="X29" s="284"/>
      <c r="Y29" s="284"/>
      <c r="Z29" s="284"/>
      <c r="AA29" s="284"/>
      <c r="AB29" s="284"/>
      <c r="AC29" s="284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285"/>
      <c r="O30" s="285"/>
      <c r="P30" s="285"/>
      <c r="Q30" s="285"/>
      <c r="R30" s="285"/>
      <c r="S30" s="285"/>
      <c r="T30" s="285"/>
      <c r="U30" s="285"/>
      <c r="V30" s="285"/>
      <c r="W30" s="285"/>
      <c r="X30" s="285"/>
      <c r="Y30" s="285"/>
      <c r="Z30" s="285"/>
      <c r="AA30" s="285"/>
      <c r="AB30" s="285"/>
      <c r="AC30" s="285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21">
        <v>213.8</v>
      </c>
      <c r="O31" s="314">
        <v>0</v>
      </c>
      <c r="P31" s="307">
        <f>SUM(M31:M50)+N31+O31</f>
        <v>949.90000000000009</v>
      </c>
      <c r="Q31" s="314">
        <v>0</v>
      </c>
      <c r="R31" s="307">
        <v>0</v>
      </c>
      <c r="S31" s="309">
        <v>450</v>
      </c>
      <c r="T31" s="314">
        <v>450</v>
      </c>
      <c r="U31" s="309">
        <v>112</v>
      </c>
      <c r="V31" s="317">
        <v>112</v>
      </c>
      <c r="W31" s="309">
        <v>56</v>
      </c>
      <c r="X31" s="314">
        <v>56</v>
      </c>
      <c r="Y31" s="307">
        <f>ROUND((P31-T31),1)</f>
        <v>499.9</v>
      </c>
      <c r="Z31" s="305">
        <f>IF(OR(SUM(V31)="",SUM(Q31)=""),0,IF(OR(SUM(U31)=320,SUM(V31)&gt;0),ROUND((SUM(Q31)-SUM(V31)),1),0))</f>
        <v>-112</v>
      </c>
      <c r="AA31" s="305">
        <f>IF(OR(SUM(X31)="",SUM(R31)=""),0,IF(OR(SUM(W31)=160,SUM(X31)&gt;0),ROUND((SUM(R31)-SUM(X31)),1),0))</f>
        <v>-56</v>
      </c>
      <c r="AB31" s="341"/>
      <c r="AC31" s="308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472</v>
      </c>
      <c r="F32" s="128" t="s">
        <v>413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22"/>
      <c r="O32" s="315"/>
      <c r="P32" s="312"/>
      <c r="Q32" s="315"/>
      <c r="R32" s="312"/>
      <c r="S32" s="310"/>
      <c r="T32" s="315"/>
      <c r="U32" s="310"/>
      <c r="V32" s="318"/>
      <c r="W32" s="310"/>
      <c r="X32" s="315"/>
      <c r="Y32" s="312"/>
      <c r="Z32" s="325"/>
      <c r="AA32" s="325"/>
      <c r="AB32" s="342"/>
      <c r="AC32" s="320"/>
      <c r="AD32" s="83"/>
    </row>
    <row r="33" spans="1:30" s="225" customFormat="1" ht="18.75" customHeight="1">
      <c r="A33" s="121"/>
      <c r="B33" s="130"/>
      <c r="C33" s="131"/>
      <c r="D33" s="126"/>
      <c r="E33" s="127" t="s">
        <v>473</v>
      </c>
      <c r="F33" s="128" t="s">
        <v>471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22"/>
      <c r="O33" s="315"/>
      <c r="P33" s="312"/>
      <c r="Q33" s="315"/>
      <c r="R33" s="312"/>
      <c r="S33" s="310"/>
      <c r="T33" s="315"/>
      <c r="U33" s="310"/>
      <c r="V33" s="318"/>
      <c r="W33" s="310"/>
      <c r="X33" s="315"/>
      <c r="Y33" s="312"/>
      <c r="Z33" s="325"/>
      <c r="AA33" s="325"/>
      <c r="AB33" s="342"/>
      <c r="AC33" s="320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284"/>
      <c r="O34" s="284"/>
      <c r="P34" s="284"/>
      <c r="Q34" s="284"/>
      <c r="R34" s="284"/>
      <c r="S34" s="284"/>
      <c r="T34" s="284"/>
      <c r="U34" s="284"/>
      <c r="V34" s="284"/>
      <c r="W34" s="284"/>
      <c r="X34" s="284"/>
      <c r="Y34" s="284"/>
      <c r="Z34" s="284"/>
      <c r="AA34" s="284"/>
      <c r="AB34" s="284"/>
      <c r="AC34" s="284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284"/>
      <c r="O35" s="284"/>
      <c r="P35" s="284"/>
      <c r="Q35" s="284"/>
      <c r="R35" s="284"/>
      <c r="S35" s="284"/>
      <c r="T35" s="284"/>
      <c r="U35" s="284"/>
      <c r="V35" s="284"/>
      <c r="W35" s="284"/>
      <c r="X35" s="284"/>
      <c r="Y35" s="284"/>
      <c r="Z35" s="284"/>
      <c r="AA35" s="284"/>
      <c r="AB35" s="284"/>
      <c r="AC35" s="284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284"/>
      <c r="O36" s="284"/>
      <c r="P36" s="284"/>
      <c r="Q36" s="284"/>
      <c r="R36" s="284"/>
      <c r="S36" s="284"/>
      <c r="T36" s="284"/>
      <c r="U36" s="284"/>
      <c r="V36" s="284"/>
      <c r="W36" s="284"/>
      <c r="X36" s="284"/>
      <c r="Y36" s="284"/>
      <c r="Z36" s="284"/>
      <c r="AA36" s="284"/>
      <c r="AB36" s="284"/>
      <c r="AC36" s="284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06"/>
      <c r="O37" s="306"/>
      <c r="P37" s="306"/>
      <c r="Q37" s="306"/>
      <c r="R37" s="306"/>
      <c r="S37" s="306"/>
      <c r="T37" s="306"/>
      <c r="U37" s="306"/>
      <c r="V37" s="306"/>
      <c r="W37" s="306"/>
      <c r="X37" s="306"/>
      <c r="Y37" s="306"/>
      <c r="Z37" s="306"/>
      <c r="AA37" s="306"/>
      <c r="AB37" s="306"/>
      <c r="AC37" s="306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06"/>
      <c r="O38" s="306"/>
      <c r="P38" s="306"/>
      <c r="Q38" s="306"/>
      <c r="R38" s="306"/>
      <c r="S38" s="306"/>
      <c r="T38" s="306"/>
      <c r="U38" s="306"/>
      <c r="V38" s="306"/>
      <c r="W38" s="306"/>
      <c r="X38" s="306"/>
      <c r="Y38" s="306"/>
      <c r="Z38" s="306"/>
      <c r="AA38" s="306"/>
      <c r="AB38" s="306"/>
      <c r="AC38" s="306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388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389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06"/>
      <c r="O40" s="306"/>
      <c r="P40" s="306"/>
      <c r="Q40" s="306"/>
      <c r="R40" s="306"/>
      <c r="S40" s="306"/>
      <c r="T40" s="306"/>
      <c r="U40" s="306"/>
      <c r="V40" s="306"/>
      <c r="W40" s="306"/>
      <c r="X40" s="306"/>
      <c r="Y40" s="306"/>
      <c r="Z40" s="306"/>
      <c r="AA40" s="306"/>
      <c r="AB40" s="306"/>
      <c r="AC40" s="306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06"/>
      <c r="O41" s="306"/>
      <c r="P41" s="306"/>
      <c r="Q41" s="306"/>
      <c r="R41" s="306"/>
      <c r="S41" s="306"/>
      <c r="T41" s="306"/>
      <c r="U41" s="306"/>
      <c r="V41" s="306"/>
      <c r="W41" s="306"/>
      <c r="X41" s="306"/>
      <c r="Y41" s="306"/>
      <c r="Z41" s="306"/>
      <c r="AA41" s="306"/>
      <c r="AB41" s="306"/>
      <c r="AC41" s="306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06"/>
      <c r="O42" s="306"/>
      <c r="P42" s="306"/>
      <c r="Q42" s="306"/>
      <c r="R42" s="306"/>
      <c r="S42" s="306"/>
      <c r="T42" s="306"/>
      <c r="U42" s="306"/>
      <c r="V42" s="306"/>
      <c r="W42" s="306"/>
      <c r="X42" s="306"/>
      <c r="Y42" s="306"/>
      <c r="Z42" s="306"/>
      <c r="AA42" s="306"/>
      <c r="AB42" s="306"/>
      <c r="AC42" s="306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06"/>
      <c r="O45" s="306"/>
      <c r="P45" s="306"/>
      <c r="Q45" s="306"/>
      <c r="R45" s="306"/>
      <c r="S45" s="306"/>
      <c r="T45" s="306"/>
      <c r="U45" s="306"/>
      <c r="V45" s="306"/>
      <c r="W45" s="306"/>
      <c r="X45" s="306"/>
      <c r="Y45" s="306"/>
      <c r="Z45" s="306"/>
      <c r="AA45" s="306"/>
      <c r="AB45" s="306"/>
      <c r="AC45" s="306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06"/>
      <c r="O46" s="306"/>
      <c r="P46" s="306"/>
      <c r="Q46" s="306"/>
      <c r="R46" s="306"/>
      <c r="S46" s="306"/>
      <c r="T46" s="306"/>
      <c r="U46" s="306"/>
      <c r="V46" s="306"/>
      <c r="W46" s="306"/>
      <c r="X46" s="306"/>
      <c r="Y46" s="306"/>
      <c r="Z46" s="306"/>
      <c r="AA46" s="306"/>
      <c r="AB46" s="306"/>
      <c r="AC46" s="306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06"/>
      <c r="O47" s="306"/>
      <c r="P47" s="306"/>
      <c r="Q47" s="306"/>
      <c r="R47" s="306"/>
      <c r="S47" s="306"/>
      <c r="T47" s="306"/>
      <c r="U47" s="306"/>
      <c r="V47" s="306"/>
      <c r="W47" s="306"/>
      <c r="X47" s="306"/>
      <c r="Y47" s="306"/>
      <c r="Z47" s="306"/>
      <c r="AA47" s="306"/>
      <c r="AB47" s="306"/>
      <c r="AC47" s="306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06"/>
      <c r="O48" s="306"/>
      <c r="P48" s="306"/>
      <c r="Q48" s="306"/>
      <c r="R48" s="306"/>
      <c r="S48" s="306"/>
      <c r="T48" s="306"/>
      <c r="U48" s="306"/>
      <c r="V48" s="306"/>
      <c r="W48" s="306"/>
      <c r="X48" s="306"/>
      <c r="Y48" s="306"/>
      <c r="Z48" s="306"/>
      <c r="AA48" s="306"/>
      <c r="AB48" s="306"/>
      <c r="AC48" s="306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06"/>
      <c r="O49" s="306"/>
      <c r="P49" s="306"/>
      <c r="Q49" s="306"/>
      <c r="R49" s="306"/>
      <c r="S49" s="306"/>
      <c r="T49" s="306"/>
      <c r="U49" s="306"/>
      <c r="V49" s="306"/>
      <c r="W49" s="306"/>
      <c r="X49" s="306"/>
      <c r="Y49" s="306"/>
      <c r="Z49" s="306"/>
      <c r="AA49" s="306"/>
      <c r="AB49" s="306"/>
      <c r="AC49" s="306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285"/>
      <c r="O50" s="285"/>
      <c r="P50" s="284"/>
      <c r="Q50" s="285"/>
      <c r="R50" s="285"/>
      <c r="S50" s="285"/>
      <c r="T50" s="285"/>
      <c r="U50" s="285"/>
      <c r="V50" s="285"/>
      <c r="W50" s="285"/>
      <c r="X50" s="285"/>
      <c r="Y50" s="285"/>
      <c r="Z50" s="285"/>
      <c r="AA50" s="285"/>
      <c r="AB50" s="284"/>
      <c r="AC50" s="284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21">
        <v>67.5</v>
      </c>
      <c r="O51" s="314">
        <v>0</v>
      </c>
      <c r="P51" s="307">
        <f>SUM(M51:M70)+N51+O51</f>
        <v>1060.5</v>
      </c>
      <c r="Q51" s="314">
        <v>0</v>
      </c>
      <c r="R51" s="307">
        <v>0</v>
      </c>
      <c r="S51" s="309">
        <v>450</v>
      </c>
      <c r="T51" s="314">
        <v>450</v>
      </c>
      <c r="U51" s="309">
        <v>112</v>
      </c>
      <c r="V51" s="317">
        <v>112</v>
      </c>
      <c r="W51" s="309">
        <v>56</v>
      </c>
      <c r="X51" s="314">
        <v>56</v>
      </c>
      <c r="Y51" s="307">
        <f>ROUND((P51-T51),1)</f>
        <v>610.5</v>
      </c>
      <c r="Z51" s="305">
        <f>IF(OR(SUM(V51:V70)="",SUM(Q51:Q70)=""),0,IF(OR(SUM(U51:U70)=320,SUM(V51:V70)&gt;0),ROUND((SUM(Q51:Q70)-SUM(V51:V70)),1),0))</f>
        <v>-112</v>
      </c>
      <c r="AA51" s="305">
        <f>IF(OR(SUM(X51:X70)="",SUM(R51:R70)=""),0,IF(OR(SUM(W51:W70)=160,SUM(X51:X70)&gt;0),ROUND((SUM(R51:R70)-SUM(X51:X70)),1),0))</f>
        <v>-56</v>
      </c>
      <c r="AB51" s="323"/>
      <c r="AC51" s="308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83"/>
    </row>
    <row r="65" spans="1:30" s="225" customFormat="1" ht="18" customHeight="1">
      <c r="A65" s="121"/>
      <c r="B65" s="107"/>
      <c r="C65" s="108"/>
      <c r="D65" s="42"/>
      <c r="E65" s="43" t="s">
        <v>487</v>
      </c>
      <c r="F65" s="44" t="s">
        <v>485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06"/>
      <c r="O65" s="306"/>
      <c r="P65" s="306"/>
      <c r="Q65" s="306"/>
      <c r="R65" s="306"/>
      <c r="S65" s="306"/>
      <c r="T65" s="306"/>
      <c r="U65" s="306"/>
      <c r="V65" s="306"/>
      <c r="W65" s="306"/>
      <c r="X65" s="306"/>
      <c r="Y65" s="306"/>
      <c r="Z65" s="306"/>
      <c r="AA65" s="306"/>
      <c r="AB65" s="306"/>
      <c r="AC65" s="306"/>
      <c r="AD65" s="83"/>
    </row>
    <row r="66" spans="1:30" s="225" customFormat="1" ht="18" customHeight="1">
      <c r="A66" s="121"/>
      <c r="B66" s="107"/>
      <c r="C66" s="108"/>
      <c r="D66" s="42"/>
      <c r="E66" s="43" t="s">
        <v>488</v>
      </c>
      <c r="F66" s="44" t="s">
        <v>486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06"/>
      <c r="O66" s="306"/>
      <c r="P66" s="306"/>
      <c r="Q66" s="306"/>
      <c r="R66" s="306"/>
      <c r="S66" s="306"/>
      <c r="T66" s="306"/>
      <c r="U66" s="306"/>
      <c r="V66" s="306"/>
      <c r="W66" s="306"/>
      <c r="X66" s="306"/>
      <c r="Y66" s="306"/>
      <c r="Z66" s="306"/>
      <c r="AA66" s="306"/>
      <c r="AB66" s="306"/>
      <c r="AC66" s="306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373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374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06"/>
      <c r="O68" s="306"/>
      <c r="P68" s="306"/>
      <c r="Q68" s="306"/>
      <c r="R68" s="306"/>
      <c r="S68" s="306"/>
      <c r="T68" s="306"/>
      <c r="U68" s="306"/>
      <c r="V68" s="306"/>
      <c r="W68" s="306"/>
      <c r="X68" s="306"/>
      <c r="Y68" s="306"/>
      <c r="Z68" s="306"/>
      <c r="AA68" s="306"/>
      <c r="AB68" s="306"/>
      <c r="AC68" s="306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284"/>
      <c r="O69" s="284"/>
      <c r="P69" s="284"/>
      <c r="Q69" s="284"/>
      <c r="R69" s="284"/>
      <c r="S69" s="284"/>
      <c r="T69" s="284"/>
      <c r="U69" s="284"/>
      <c r="V69" s="284"/>
      <c r="W69" s="284"/>
      <c r="X69" s="284"/>
      <c r="Y69" s="284"/>
      <c r="Z69" s="284"/>
      <c r="AA69" s="284"/>
      <c r="AB69" s="284"/>
      <c r="AC69" s="284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285"/>
      <c r="O70" s="285"/>
      <c r="P70" s="285"/>
      <c r="Q70" s="285"/>
      <c r="R70" s="285"/>
      <c r="S70" s="285"/>
      <c r="T70" s="285"/>
      <c r="U70" s="285"/>
      <c r="V70" s="285"/>
      <c r="W70" s="285"/>
      <c r="X70" s="285"/>
      <c r="Y70" s="285"/>
      <c r="Z70" s="285"/>
      <c r="AA70" s="285"/>
      <c r="AB70" s="285"/>
      <c r="AC70" s="285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21">
        <v>139.5</v>
      </c>
      <c r="O71" s="314">
        <v>0</v>
      </c>
      <c r="P71" s="307">
        <f>SUM(M71:M90)+N71+O71</f>
        <v>924</v>
      </c>
      <c r="Q71" s="314">
        <v>0</v>
      </c>
      <c r="R71" s="307">
        <v>0</v>
      </c>
      <c r="S71" s="309">
        <v>450</v>
      </c>
      <c r="T71" s="314">
        <v>450</v>
      </c>
      <c r="U71" s="309">
        <v>112</v>
      </c>
      <c r="V71" s="317">
        <v>112</v>
      </c>
      <c r="W71" s="309">
        <v>56</v>
      </c>
      <c r="X71" s="314">
        <v>56</v>
      </c>
      <c r="Y71" s="307">
        <f>ROUND((P71-T71),1)</f>
        <v>474</v>
      </c>
      <c r="Z71" s="305">
        <f>IF(OR(SUM(V71:V90)="",SUM(Q71:Q90)=""),0,IF(OR(SUM(U71:U90)=320,SUM(V71:V90)&gt;0),ROUND((SUM(Q71:Q90)-SUM(V71:V90)),1),0))</f>
        <v>-112</v>
      </c>
      <c r="AA71" s="305">
        <f>IF(OR(SUM(X71:X90)="",SUM(R71:R90)=""),0,IF(OR(SUM(W71:W90)=160,SUM(X71:X90)&gt;0),ROUND((SUM(R71:R90)-SUM(X71:X90)),1),0))</f>
        <v>-56</v>
      </c>
      <c r="AB71" s="323"/>
      <c r="AC71" s="308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284"/>
      <c r="O72" s="284"/>
      <c r="P72" s="284"/>
      <c r="Q72" s="284"/>
      <c r="R72" s="284"/>
      <c r="S72" s="284"/>
      <c r="T72" s="284"/>
      <c r="U72" s="284"/>
      <c r="V72" s="284"/>
      <c r="W72" s="284"/>
      <c r="X72" s="284"/>
      <c r="Y72" s="284"/>
      <c r="Z72" s="284"/>
      <c r="AA72" s="284"/>
      <c r="AB72" s="284"/>
      <c r="AC72" s="284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284"/>
      <c r="O73" s="284"/>
      <c r="P73" s="284"/>
      <c r="Q73" s="284"/>
      <c r="R73" s="284"/>
      <c r="S73" s="284"/>
      <c r="T73" s="284"/>
      <c r="U73" s="284"/>
      <c r="V73" s="284"/>
      <c r="W73" s="284"/>
      <c r="X73" s="284"/>
      <c r="Y73" s="284"/>
      <c r="Z73" s="284"/>
      <c r="AA73" s="284"/>
      <c r="AB73" s="284"/>
      <c r="AC73" s="284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284"/>
      <c r="O74" s="284"/>
      <c r="P74" s="284"/>
      <c r="Q74" s="284"/>
      <c r="R74" s="284"/>
      <c r="S74" s="284"/>
      <c r="T74" s="284"/>
      <c r="U74" s="284"/>
      <c r="V74" s="284"/>
      <c r="W74" s="284"/>
      <c r="X74" s="284"/>
      <c r="Y74" s="284"/>
      <c r="Z74" s="284"/>
      <c r="AA74" s="284"/>
      <c r="AB74" s="284"/>
      <c r="AC74" s="284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284"/>
      <c r="O75" s="284"/>
      <c r="P75" s="284"/>
      <c r="Q75" s="284"/>
      <c r="R75" s="284"/>
      <c r="S75" s="284"/>
      <c r="T75" s="284"/>
      <c r="U75" s="284"/>
      <c r="V75" s="284"/>
      <c r="W75" s="284"/>
      <c r="X75" s="284"/>
      <c r="Y75" s="284"/>
      <c r="Z75" s="284"/>
      <c r="AA75" s="284"/>
      <c r="AB75" s="284"/>
      <c r="AC75" s="284"/>
      <c r="AD75" s="83"/>
    </row>
    <row r="76" spans="1:30" s="225" customFormat="1" ht="18" customHeight="1">
      <c r="A76" s="121"/>
      <c r="B76" s="107"/>
      <c r="C76" s="108"/>
      <c r="D76" s="42"/>
      <c r="E76" s="43" t="s">
        <v>489</v>
      </c>
      <c r="F76" s="44" t="s">
        <v>485</v>
      </c>
      <c r="G76" s="74">
        <v>1</v>
      </c>
      <c r="H76" s="74"/>
      <c r="I76" s="74">
        <v>60</v>
      </c>
      <c r="J76" s="80">
        <v>62</v>
      </c>
      <c r="K76" s="87">
        <f t="shared" ref="K76:K137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7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7" si="5">ROUND(IF(OR(LEFT(E76,2)="ĐA",LEFT(E76,2)="DA",LEFT(E76,5)="Đồ án",LEFT(E76,5)="Đồán "),J76*0.5,(IF(H76&gt;0,H76*K76,"0")+IF(I76&gt;0,(I76*0.75)*L76,"0"))),1)</f>
        <v>54</v>
      </c>
      <c r="N76" s="306"/>
      <c r="O76" s="306"/>
      <c r="P76" s="306"/>
      <c r="Q76" s="306"/>
      <c r="R76" s="306"/>
      <c r="S76" s="306"/>
      <c r="T76" s="306"/>
      <c r="U76" s="306"/>
      <c r="V76" s="306"/>
      <c r="W76" s="306"/>
      <c r="X76" s="306"/>
      <c r="Y76" s="306"/>
      <c r="Z76" s="306"/>
      <c r="AA76" s="306"/>
      <c r="AB76" s="306"/>
      <c r="AC76" s="306"/>
      <c r="AD76" s="83"/>
    </row>
    <row r="77" spans="1:30" s="225" customFormat="1" ht="18" customHeight="1">
      <c r="A77" s="121"/>
      <c r="B77" s="107"/>
      <c r="C77" s="108"/>
      <c r="D77" s="42"/>
      <c r="E77" s="43" t="s">
        <v>490</v>
      </c>
      <c r="F77" s="44" t="s">
        <v>486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06"/>
      <c r="O77" s="306"/>
      <c r="P77" s="306"/>
      <c r="Q77" s="306"/>
      <c r="R77" s="306"/>
      <c r="S77" s="306"/>
      <c r="T77" s="306"/>
      <c r="U77" s="306"/>
      <c r="V77" s="306"/>
      <c r="W77" s="306"/>
      <c r="X77" s="306"/>
      <c r="Y77" s="306"/>
      <c r="Z77" s="306"/>
      <c r="AA77" s="306"/>
      <c r="AB77" s="306"/>
      <c r="AC77" s="306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332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284"/>
      <c r="O78" s="284"/>
      <c r="P78" s="284"/>
      <c r="Q78" s="284"/>
      <c r="R78" s="284"/>
      <c r="S78" s="284"/>
      <c r="T78" s="284"/>
      <c r="U78" s="284"/>
      <c r="V78" s="284"/>
      <c r="W78" s="284"/>
      <c r="X78" s="284"/>
      <c r="Y78" s="284"/>
      <c r="Z78" s="284"/>
      <c r="AA78" s="284"/>
      <c r="AB78" s="284"/>
      <c r="AC78" s="284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284"/>
      <c r="O79" s="284"/>
      <c r="P79" s="284"/>
      <c r="Q79" s="284"/>
      <c r="R79" s="284"/>
      <c r="S79" s="284"/>
      <c r="T79" s="284"/>
      <c r="U79" s="284"/>
      <c r="V79" s="284"/>
      <c r="W79" s="284"/>
      <c r="X79" s="284"/>
      <c r="Y79" s="284"/>
      <c r="Z79" s="284"/>
      <c r="AA79" s="284"/>
      <c r="AB79" s="284"/>
      <c r="AC79" s="284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284"/>
      <c r="O80" s="284"/>
      <c r="P80" s="284"/>
      <c r="Q80" s="284"/>
      <c r="R80" s="284"/>
      <c r="S80" s="284"/>
      <c r="T80" s="284"/>
      <c r="U80" s="284"/>
      <c r="V80" s="284"/>
      <c r="W80" s="284"/>
      <c r="X80" s="284"/>
      <c r="Y80" s="284"/>
      <c r="Z80" s="284"/>
      <c r="AA80" s="284"/>
      <c r="AB80" s="284"/>
      <c r="AC80" s="284"/>
      <c r="AD80" s="83"/>
    </row>
    <row r="81" spans="1:30" ht="21.75" customHeight="1">
      <c r="A81" s="90"/>
      <c r="B81" s="107"/>
      <c r="C81" s="108"/>
      <c r="D81" s="42"/>
      <c r="E81" s="43" t="s">
        <v>329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284"/>
      <c r="O81" s="284"/>
      <c r="P81" s="284"/>
      <c r="Q81" s="284"/>
      <c r="R81" s="284"/>
      <c r="S81" s="284"/>
      <c r="T81" s="284"/>
      <c r="U81" s="284"/>
      <c r="V81" s="284"/>
      <c r="W81" s="284"/>
      <c r="X81" s="284"/>
      <c r="Y81" s="284"/>
      <c r="Z81" s="284"/>
      <c r="AA81" s="284"/>
      <c r="AB81" s="284"/>
      <c r="AC81" s="284"/>
      <c r="AD81" s="83"/>
    </row>
    <row r="82" spans="1:30" ht="18" customHeight="1">
      <c r="A82" s="90"/>
      <c r="B82" s="107"/>
      <c r="C82" s="108"/>
      <c r="D82" s="42"/>
      <c r="E82" s="43" t="s">
        <v>329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284"/>
      <c r="O82" s="284"/>
      <c r="P82" s="284"/>
      <c r="Q82" s="284"/>
      <c r="R82" s="284"/>
      <c r="S82" s="284"/>
      <c r="T82" s="284"/>
      <c r="U82" s="284"/>
      <c r="V82" s="284"/>
      <c r="W82" s="284"/>
      <c r="X82" s="284"/>
      <c r="Y82" s="284"/>
      <c r="Z82" s="284"/>
      <c r="AA82" s="284"/>
      <c r="AB82" s="284"/>
      <c r="AC82" s="284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284"/>
      <c r="O83" s="284"/>
      <c r="P83" s="284"/>
      <c r="Q83" s="284"/>
      <c r="R83" s="284"/>
      <c r="S83" s="284"/>
      <c r="T83" s="284"/>
      <c r="U83" s="284"/>
      <c r="V83" s="284"/>
      <c r="W83" s="284"/>
      <c r="X83" s="284"/>
      <c r="Y83" s="284"/>
      <c r="Z83" s="284"/>
      <c r="AA83" s="284"/>
      <c r="AB83" s="284"/>
      <c r="AC83" s="284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284"/>
      <c r="O84" s="284"/>
      <c r="P84" s="284"/>
      <c r="Q84" s="284"/>
      <c r="R84" s="284"/>
      <c r="S84" s="284"/>
      <c r="T84" s="284"/>
      <c r="U84" s="284"/>
      <c r="V84" s="284"/>
      <c r="W84" s="284"/>
      <c r="X84" s="284"/>
      <c r="Y84" s="284"/>
      <c r="Z84" s="284"/>
      <c r="AA84" s="284"/>
      <c r="AB84" s="284"/>
      <c r="AC84" s="284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284"/>
      <c r="O85" s="284"/>
      <c r="P85" s="284"/>
      <c r="Q85" s="284"/>
      <c r="R85" s="284"/>
      <c r="S85" s="284"/>
      <c r="T85" s="284"/>
      <c r="U85" s="284"/>
      <c r="V85" s="284"/>
      <c r="W85" s="284"/>
      <c r="X85" s="284"/>
      <c r="Y85" s="284"/>
      <c r="Z85" s="284"/>
      <c r="AA85" s="284"/>
      <c r="AB85" s="284"/>
      <c r="AC85" s="284"/>
      <c r="AD85" s="83"/>
    </row>
    <row r="86" spans="1:30" ht="18" customHeight="1">
      <c r="A86" s="90"/>
      <c r="B86" s="107"/>
      <c r="C86" s="108"/>
      <c r="D86" s="42"/>
      <c r="E86" s="43" t="s">
        <v>329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284"/>
      <c r="O86" s="284"/>
      <c r="P86" s="284"/>
      <c r="Q86" s="284"/>
      <c r="R86" s="284"/>
      <c r="S86" s="284"/>
      <c r="T86" s="284"/>
      <c r="U86" s="284"/>
      <c r="V86" s="284"/>
      <c r="W86" s="284"/>
      <c r="X86" s="284"/>
      <c r="Y86" s="284"/>
      <c r="Z86" s="284"/>
      <c r="AA86" s="284"/>
      <c r="AB86" s="284"/>
      <c r="AC86" s="284"/>
      <c r="AD86" s="83"/>
    </row>
    <row r="87" spans="1:30" ht="18" customHeight="1">
      <c r="A87" s="90"/>
      <c r="B87" s="107"/>
      <c r="C87" s="108"/>
      <c r="D87" s="42"/>
      <c r="E87" s="43" t="s">
        <v>329</v>
      </c>
      <c r="F87" s="184" t="s">
        <v>346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284"/>
      <c r="O87" s="284"/>
      <c r="P87" s="284"/>
      <c r="Q87" s="284"/>
      <c r="R87" s="284"/>
      <c r="S87" s="284"/>
      <c r="T87" s="284"/>
      <c r="U87" s="284"/>
      <c r="V87" s="284"/>
      <c r="W87" s="284"/>
      <c r="X87" s="284"/>
      <c r="Y87" s="284"/>
      <c r="Z87" s="284"/>
      <c r="AA87" s="284"/>
      <c r="AB87" s="284"/>
      <c r="AC87" s="284"/>
      <c r="AD87" s="83"/>
    </row>
    <row r="88" spans="1:30" ht="18" customHeight="1">
      <c r="A88" s="121"/>
      <c r="B88" s="107"/>
      <c r="C88" s="108"/>
      <c r="D88" s="42"/>
      <c r="E88" s="43" t="s">
        <v>329</v>
      </c>
      <c r="F88" s="44" t="s">
        <v>349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06"/>
      <c r="O88" s="306"/>
      <c r="P88" s="306"/>
      <c r="Q88" s="306"/>
      <c r="R88" s="306"/>
      <c r="S88" s="306"/>
      <c r="T88" s="306"/>
      <c r="U88" s="306"/>
      <c r="V88" s="306"/>
      <c r="W88" s="306"/>
      <c r="X88" s="306"/>
      <c r="Y88" s="306"/>
      <c r="Z88" s="306"/>
      <c r="AA88" s="306"/>
      <c r="AB88" s="306"/>
      <c r="AC88" s="306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06"/>
      <c r="O89" s="306"/>
      <c r="P89" s="306"/>
      <c r="Q89" s="306"/>
      <c r="R89" s="306"/>
      <c r="S89" s="306"/>
      <c r="T89" s="306"/>
      <c r="U89" s="306"/>
      <c r="V89" s="306"/>
      <c r="W89" s="306"/>
      <c r="X89" s="306"/>
      <c r="Y89" s="306"/>
      <c r="Z89" s="306"/>
      <c r="AA89" s="306"/>
      <c r="AB89" s="306"/>
      <c r="AC89" s="306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284"/>
      <c r="O90" s="284"/>
      <c r="P90" s="284"/>
      <c r="Q90" s="284"/>
      <c r="R90" s="284"/>
      <c r="S90" s="284"/>
      <c r="T90" s="284"/>
      <c r="U90" s="284"/>
      <c r="V90" s="284"/>
      <c r="W90" s="284"/>
      <c r="X90" s="284"/>
      <c r="Y90" s="284"/>
      <c r="Z90" s="284"/>
      <c r="AA90" s="284"/>
      <c r="AB90" s="284"/>
      <c r="AC90" s="284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21">
        <v>67.5</v>
      </c>
      <c r="O91" s="314">
        <v>0</v>
      </c>
      <c r="P91" s="307">
        <f>SUM(M91:M111)+N91+O91</f>
        <v>1180.5</v>
      </c>
      <c r="Q91" s="314">
        <v>0</v>
      </c>
      <c r="R91" s="307">
        <v>0</v>
      </c>
      <c r="S91" s="309">
        <v>450</v>
      </c>
      <c r="T91" s="314">
        <v>450</v>
      </c>
      <c r="U91" s="309">
        <v>112</v>
      </c>
      <c r="V91" s="317">
        <v>112</v>
      </c>
      <c r="W91" s="309">
        <v>56</v>
      </c>
      <c r="X91" s="314">
        <v>56</v>
      </c>
      <c r="Y91" s="307">
        <f>ROUND((P91-T91),1)</f>
        <v>730.5</v>
      </c>
      <c r="Z91" s="305">
        <f>IF(OR(SUM(V91:V111)="",SUM(Q91:Q111)=""),0,IF(OR(SUM(U91:U111)=320,SUM(V91:V111)&gt;0),ROUND((SUM(Q91:Q111)-SUM(V91:V111)),1),0))</f>
        <v>-112</v>
      </c>
      <c r="AA91" s="305">
        <f>IF(OR(SUM(X91:X111)="",SUM(R91:R111)=""),0,IF(OR(SUM(W91:W111)=160,SUM(X91:X111)&gt;0),ROUND((SUM(R91:R111)-SUM(X91:X111)),1),0))</f>
        <v>-56</v>
      </c>
      <c r="AB91" s="323"/>
      <c r="AC91" s="308">
        <f>SUM(Y91:AA111)</f>
        <v>562.5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284"/>
      <c r="O92" s="284"/>
      <c r="P92" s="284"/>
      <c r="Q92" s="284"/>
      <c r="R92" s="284"/>
      <c r="S92" s="284"/>
      <c r="T92" s="284"/>
      <c r="U92" s="284"/>
      <c r="V92" s="284"/>
      <c r="W92" s="284"/>
      <c r="X92" s="284"/>
      <c r="Y92" s="284"/>
      <c r="Z92" s="284"/>
      <c r="AA92" s="284"/>
      <c r="AB92" s="284"/>
      <c r="AC92" s="284"/>
      <c r="AD92" s="83"/>
    </row>
    <row r="93" spans="1:30" s="260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06"/>
      <c r="O93" s="306"/>
      <c r="P93" s="306"/>
      <c r="Q93" s="306"/>
      <c r="R93" s="306"/>
      <c r="S93" s="306"/>
      <c r="T93" s="306"/>
      <c r="U93" s="306"/>
      <c r="V93" s="306"/>
      <c r="W93" s="306"/>
      <c r="X93" s="306"/>
      <c r="Y93" s="306"/>
      <c r="Z93" s="306"/>
      <c r="AA93" s="306"/>
      <c r="AB93" s="306"/>
      <c r="AC93" s="306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284"/>
      <c r="O94" s="284"/>
      <c r="P94" s="284"/>
      <c r="Q94" s="284"/>
      <c r="R94" s="284"/>
      <c r="S94" s="284"/>
      <c r="T94" s="284"/>
      <c r="U94" s="284"/>
      <c r="V94" s="284"/>
      <c r="W94" s="284"/>
      <c r="X94" s="284"/>
      <c r="Y94" s="284"/>
      <c r="Z94" s="284"/>
      <c r="AA94" s="284"/>
      <c r="AB94" s="284"/>
      <c r="AC94" s="284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284"/>
      <c r="O95" s="284"/>
      <c r="P95" s="284"/>
      <c r="Q95" s="284"/>
      <c r="R95" s="284"/>
      <c r="S95" s="284"/>
      <c r="T95" s="284"/>
      <c r="U95" s="284"/>
      <c r="V95" s="284"/>
      <c r="W95" s="284"/>
      <c r="X95" s="284"/>
      <c r="Y95" s="284"/>
      <c r="Z95" s="284"/>
      <c r="AA95" s="284"/>
      <c r="AB95" s="284"/>
      <c r="AC95" s="284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284"/>
      <c r="O96" s="284"/>
      <c r="P96" s="284"/>
      <c r="Q96" s="284"/>
      <c r="R96" s="284"/>
      <c r="S96" s="284"/>
      <c r="T96" s="284"/>
      <c r="U96" s="284"/>
      <c r="V96" s="284"/>
      <c r="W96" s="284"/>
      <c r="X96" s="284"/>
      <c r="Y96" s="284"/>
      <c r="Z96" s="284"/>
      <c r="AA96" s="284"/>
      <c r="AB96" s="284"/>
      <c r="AC96" s="284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284"/>
      <c r="O97" s="284"/>
      <c r="P97" s="284"/>
      <c r="Q97" s="284"/>
      <c r="R97" s="284"/>
      <c r="S97" s="284"/>
      <c r="T97" s="284"/>
      <c r="U97" s="284"/>
      <c r="V97" s="284"/>
      <c r="W97" s="284"/>
      <c r="X97" s="284"/>
      <c r="Y97" s="284"/>
      <c r="Z97" s="284"/>
      <c r="AA97" s="284"/>
      <c r="AB97" s="284"/>
      <c r="AC97" s="284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284"/>
      <c r="O98" s="284"/>
      <c r="P98" s="284"/>
      <c r="Q98" s="284"/>
      <c r="R98" s="284"/>
      <c r="S98" s="284"/>
      <c r="T98" s="284"/>
      <c r="U98" s="284"/>
      <c r="V98" s="284"/>
      <c r="W98" s="284"/>
      <c r="X98" s="284"/>
      <c r="Y98" s="284"/>
      <c r="Z98" s="284"/>
      <c r="AA98" s="284"/>
      <c r="AB98" s="284"/>
      <c r="AC98" s="284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284"/>
      <c r="O99" s="284"/>
      <c r="P99" s="284"/>
      <c r="Q99" s="284"/>
      <c r="R99" s="284"/>
      <c r="S99" s="284"/>
      <c r="T99" s="284"/>
      <c r="U99" s="284"/>
      <c r="V99" s="284"/>
      <c r="W99" s="284"/>
      <c r="X99" s="284"/>
      <c r="Y99" s="284"/>
      <c r="Z99" s="284"/>
      <c r="AA99" s="284"/>
      <c r="AB99" s="284"/>
      <c r="AC99" s="284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06"/>
      <c r="O100" s="306"/>
      <c r="P100" s="306"/>
      <c r="Q100" s="306"/>
      <c r="R100" s="306"/>
      <c r="S100" s="306"/>
      <c r="T100" s="306"/>
      <c r="U100" s="306"/>
      <c r="V100" s="306"/>
      <c r="W100" s="306"/>
      <c r="X100" s="306"/>
      <c r="Y100" s="306"/>
      <c r="Z100" s="306"/>
      <c r="AA100" s="306"/>
      <c r="AB100" s="306"/>
      <c r="AC100" s="306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06"/>
      <c r="O101" s="306"/>
      <c r="P101" s="306"/>
      <c r="Q101" s="306"/>
      <c r="R101" s="306"/>
      <c r="S101" s="306"/>
      <c r="T101" s="306"/>
      <c r="U101" s="306"/>
      <c r="V101" s="306"/>
      <c r="W101" s="306"/>
      <c r="X101" s="306"/>
      <c r="Y101" s="306"/>
      <c r="Z101" s="306"/>
      <c r="AA101" s="306"/>
      <c r="AB101" s="306"/>
      <c r="AC101" s="306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06"/>
      <c r="O102" s="306"/>
      <c r="P102" s="306"/>
      <c r="Q102" s="306"/>
      <c r="R102" s="306"/>
      <c r="S102" s="306"/>
      <c r="T102" s="306"/>
      <c r="U102" s="306"/>
      <c r="V102" s="306"/>
      <c r="W102" s="306"/>
      <c r="X102" s="306"/>
      <c r="Y102" s="306"/>
      <c r="Z102" s="306"/>
      <c r="AA102" s="306"/>
      <c r="AB102" s="306"/>
      <c r="AC102" s="306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06"/>
      <c r="O103" s="306"/>
      <c r="P103" s="306"/>
      <c r="Q103" s="306"/>
      <c r="R103" s="306"/>
      <c r="S103" s="306"/>
      <c r="T103" s="306"/>
      <c r="U103" s="306"/>
      <c r="V103" s="306"/>
      <c r="W103" s="306"/>
      <c r="X103" s="306"/>
      <c r="Y103" s="306"/>
      <c r="Z103" s="306"/>
      <c r="AA103" s="306"/>
      <c r="AB103" s="306"/>
      <c r="AC103" s="306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/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284"/>
      <c r="O104" s="284"/>
      <c r="P104" s="284"/>
      <c r="Q104" s="284"/>
      <c r="R104" s="284"/>
      <c r="S104" s="284"/>
      <c r="T104" s="284"/>
      <c r="U104" s="284"/>
      <c r="V104" s="284"/>
      <c r="W104" s="284"/>
      <c r="X104" s="284"/>
      <c r="Y104" s="284"/>
      <c r="Z104" s="284"/>
      <c r="AA104" s="284"/>
      <c r="AB104" s="284"/>
      <c r="AC104" s="284"/>
      <c r="AD104" s="83"/>
    </row>
    <row r="105" spans="1:30" ht="18" customHeight="1">
      <c r="A105" s="90"/>
      <c r="B105" s="107"/>
      <c r="C105" s="108"/>
      <c r="D105" s="42"/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10</v>
      </c>
      <c r="K105" s="87">
        <f t="shared" si="3"/>
        <v>1</v>
      </c>
      <c r="L105" s="87">
        <f t="shared" si="4"/>
        <v>0</v>
      </c>
      <c r="M105" s="46">
        <f t="shared" si="5"/>
        <v>45</v>
      </c>
      <c r="N105" s="284"/>
      <c r="O105" s="284"/>
      <c r="P105" s="284"/>
      <c r="Q105" s="284"/>
      <c r="R105" s="284"/>
      <c r="S105" s="284"/>
      <c r="T105" s="284"/>
      <c r="U105" s="284"/>
      <c r="V105" s="284"/>
      <c r="W105" s="284"/>
      <c r="X105" s="284"/>
      <c r="Y105" s="284"/>
      <c r="Z105" s="284"/>
      <c r="AA105" s="284"/>
      <c r="AB105" s="284"/>
      <c r="AC105" s="284"/>
      <c r="AD105" s="83"/>
    </row>
    <row r="106" spans="1:30" ht="18" customHeight="1">
      <c r="A106" s="90"/>
      <c r="B106" s="107"/>
      <c r="C106" s="108"/>
      <c r="D106" s="42"/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45</v>
      </c>
      <c r="N106" s="284"/>
      <c r="O106" s="284"/>
      <c r="P106" s="284"/>
      <c r="Q106" s="284"/>
      <c r="R106" s="284"/>
      <c r="S106" s="284"/>
      <c r="T106" s="284"/>
      <c r="U106" s="284"/>
      <c r="V106" s="284"/>
      <c r="W106" s="284"/>
      <c r="X106" s="284"/>
      <c r="Y106" s="284"/>
      <c r="Z106" s="284"/>
      <c r="AA106" s="284"/>
      <c r="AB106" s="284"/>
      <c r="AC106" s="284"/>
      <c r="AD106" s="83"/>
    </row>
    <row r="107" spans="1:30" ht="18" customHeight="1">
      <c r="A107" s="90"/>
      <c r="B107" s="107"/>
      <c r="C107" s="108"/>
      <c r="D107" s="42"/>
      <c r="E107" s="43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284"/>
      <c r="O107" s="284"/>
      <c r="P107" s="284"/>
      <c r="Q107" s="284"/>
      <c r="R107" s="284"/>
      <c r="S107" s="284"/>
      <c r="T107" s="284"/>
      <c r="U107" s="284"/>
      <c r="V107" s="284"/>
      <c r="W107" s="284"/>
      <c r="X107" s="284"/>
      <c r="Y107" s="284"/>
      <c r="Z107" s="284"/>
      <c r="AA107" s="284"/>
      <c r="AB107" s="284"/>
      <c r="AC107" s="284"/>
      <c r="AD107" s="83"/>
    </row>
    <row r="108" spans="1:30" s="225" customFormat="1" ht="18" customHeight="1">
      <c r="A108" s="121"/>
      <c r="B108" s="107"/>
      <c r="C108" s="108"/>
      <c r="D108" s="42"/>
      <c r="E108" s="43" t="s">
        <v>394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06"/>
      <c r="O108" s="306"/>
      <c r="P108" s="306"/>
      <c r="Q108" s="306"/>
      <c r="R108" s="306"/>
      <c r="S108" s="306"/>
      <c r="T108" s="306"/>
      <c r="U108" s="306"/>
      <c r="V108" s="306"/>
      <c r="W108" s="306"/>
      <c r="X108" s="306"/>
      <c r="Y108" s="306"/>
      <c r="Z108" s="306"/>
      <c r="AA108" s="306"/>
      <c r="AB108" s="306"/>
      <c r="AC108" s="306"/>
      <c r="AD108" s="83"/>
    </row>
    <row r="109" spans="1:30" s="206" customFormat="1" ht="18" customHeight="1">
      <c r="A109" s="121"/>
      <c r="B109" s="107"/>
      <c r="C109" s="108"/>
      <c r="D109" s="42"/>
      <c r="E109" s="43" t="s">
        <v>161</v>
      </c>
      <c r="F109" s="44" t="s">
        <v>375</v>
      </c>
      <c r="G109" s="74">
        <v>2</v>
      </c>
      <c r="H109" s="81">
        <v>30</v>
      </c>
      <c r="I109" s="82">
        <v>60</v>
      </c>
      <c r="J109" s="80">
        <v>40</v>
      </c>
      <c r="K109" s="87">
        <f t="shared" si="3"/>
        <v>1.2</v>
      </c>
      <c r="L109" s="87">
        <f t="shared" si="4"/>
        <v>1.2</v>
      </c>
      <c r="M109" s="46">
        <f t="shared" si="5"/>
        <v>90</v>
      </c>
      <c r="N109" s="306"/>
      <c r="O109" s="306"/>
      <c r="P109" s="306"/>
      <c r="Q109" s="306"/>
      <c r="R109" s="306"/>
      <c r="S109" s="306"/>
      <c r="T109" s="306"/>
      <c r="U109" s="306"/>
      <c r="V109" s="306"/>
      <c r="W109" s="306"/>
      <c r="X109" s="306"/>
      <c r="Y109" s="306"/>
      <c r="Z109" s="306"/>
      <c r="AA109" s="306"/>
      <c r="AB109" s="306"/>
      <c r="AC109" s="306"/>
      <c r="AD109" s="83"/>
    </row>
    <row r="110" spans="1:30" ht="18" customHeight="1">
      <c r="A110" s="90"/>
      <c r="B110" s="107"/>
      <c r="C110" s="108"/>
      <c r="D110" s="42"/>
      <c r="E110" s="43" t="s">
        <v>161</v>
      </c>
      <c r="F110" s="44" t="s">
        <v>376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284"/>
      <c r="O110" s="284"/>
      <c r="P110" s="284"/>
      <c r="Q110" s="284"/>
      <c r="R110" s="284"/>
      <c r="S110" s="284"/>
      <c r="T110" s="284"/>
      <c r="U110" s="284"/>
      <c r="V110" s="284"/>
      <c r="W110" s="284"/>
      <c r="X110" s="284"/>
      <c r="Y110" s="284"/>
      <c r="Z110" s="284"/>
      <c r="AA110" s="284"/>
      <c r="AB110" s="284"/>
      <c r="AC110" s="284"/>
      <c r="AD110" s="83"/>
    </row>
    <row r="111" spans="1:30" s="260" customFormat="1" ht="18" customHeight="1">
      <c r="A111" s="121"/>
      <c r="B111" s="107"/>
      <c r="C111" s="108"/>
      <c r="D111" s="42"/>
      <c r="E111" s="43" t="s">
        <v>161</v>
      </c>
      <c r="F111" s="44" t="s">
        <v>390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06"/>
      <c r="O111" s="306"/>
      <c r="P111" s="306"/>
      <c r="Q111" s="306"/>
      <c r="R111" s="306"/>
      <c r="S111" s="306"/>
      <c r="T111" s="306"/>
      <c r="U111" s="306"/>
      <c r="V111" s="306"/>
      <c r="W111" s="306"/>
      <c r="X111" s="306"/>
      <c r="Y111" s="306"/>
      <c r="Z111" s="306"/>
      <c r="AA111" s="306"/>
      <c r="AB111" s="306"/>
      <c r="AC111" s="306"/>
      <c r="AD111" s="83"/>
    </row>
    <row r="112" spans="1:30" ht="18" customHeight="1">
      <c r="A112" s="104">
        <v>6</v>
      </c>
      <c r="B112" s="91" t="s">
        <v>88</v>
      </c>
      <c r="C112" s="101" t="s">
        <v>89</v>
      </c>
      <c r="D112" s="42" t="s">
        <v>222</v>
      </c>
      <c r="E112" s="43" t="s">
        <v>186</v>
      </c>
      <c r="F112" s="44" t="s">
        <v>380</v>
      </c>
      <c r="G112" s="111">
        <v>1</v>
      </c>
      <c r="H112" s="140">
        <v>15</v>
      </c>
      <c r="I112" s="140">
        <v>60</v>
      </c>
      <c r="J112" s="80">
        <v>43</v>
      </c>
      <c r="K112" s="87">
        <f t="shared" si="3"/>
        <v>1.2</v>
      </c>
      <c r="L112" s="87">
        <f t="shared" si="4"/>
        <v>1.2</v>
      </c>
      <c r="M112" s="46">
        <f t="shared" si="5"/>
        <v>72</v>
      </c>
      <c r="N112" s="334">
        <v>67.5</v>
      </c>
      <c r="O112" s="334">
        <v>0</v>
      </c>
      <c r="P112" s="301">
        <f>SUM(M112:M130)+N112+O112</f>
        <v>844.5</v>
      </c>
      <c r="Q112" s="335">
        <v>0</v>
      </c>
      <c r="R112" s="301">
        <v>0</v>
      </c>
      <c r="S112" s="352">
        <v>450</v>
      </c>
      <c r="T112" s="335">
        <v>450</v>
      </c>
      <c r="U112" s="352">
        <v>112</v>
      </c>
      <c r="V112" s="335">
        <v>112</v>
      </c>
      <c r="W112" s="352">
        <v>56</v>
      </c>
      <c r="X112" s="335">
        <v>56</v>
      </c>
      <c r="Y112" s="301">
        <f>ROUND((P112-T112),1)</f>
        <v>394.5</v>
      </c>
      <c r="Z112" s="303">
        <f>IF(OR(SUM(V112:V130)="",SUM(Q112:Q130)=""),0,IF(OR(SUM(U112:U130)=320,SUM(V112:V130)&gt;0),ROUND((SUM(Q112:Q130)-SUM(V112:V130)),1),0))</f>
        <v>-112</v>
      </c>
      <c r="AA112" s="303">
        <f>IF(OR(SUM(X112:X130)="",SUM(R112:R130)=""),0,IF(OR(SUM(W112:W130)=160,SUM(X112:X130)&gt;0),ROUND((SUM(R112:R130)-SUM(X112:X130)),1),0))</f>
        <v>-56</v>
      </c>
      <c r="AB112" s="335"/>
      <c r="AC112" s="319">
        <f>SUM(Y112:AA130)</f>
        <v>226.5</v>
      </c>
      <c r="AD112" s="83"/>
    </row>
    <row r="113" spans="1:30" ht="18" customHeight="1">
      <c r="A113" s="90"/>
      <c r="B113" s="84"/>
      <c r="C113" s="85"/>
      <c r="D113" s="42" t="s">
        <v>223</v>
      </c>
      <c r="E113" s="43" t="s">
        <v>161</v>
      </c>
      <c r="F113" s="44" t="s">
        <v>224</v>
      </c>
      <c r="G113" s="141">
        <v>1</v>
      </c>
      <c r="H113" s="142">
        <v>30</v>
      </c>
      <c r="I113" s="142">
        <v>0</v>
      </c>
      <c r="J113" s="80">
        <v>72</v>
      </c>
      <c r="K113" s="87">
        <f t="shared" si="3"/>
        <v>1.3</v>
      </c>
      <c r="L113" s="87">
        <f t="shared" si="4"/>
        <v>0</v>
      </c>
      <c r="M113" s="46">
        <f t="shared" si="5"/>
        <v>39</v>
      </c>
      <c r="N113" s="289"/>
      <c r="O113" s="289"/>
      <c r="P113" s="289"/>
      <c r="Q113" s="289"/>
      <c r="R113" s="289"/>
      <c r="S113" s="289"/>
      <c r="T113" s="289"/>
      <c r="U113" s="289"/>
      <c r="V113" s="289"/>
      <c r="W113" s="289"/>
      <c r="X113" s="289"/>
      <c r="Y113" s="289"/>
      <c r="Z113" s="289"/>
      <c r="AA113" s="289"/>
      <c r="AB113" s="289"/>
      <c r="AC113" s="289"/>
      <c r="AD113" s="83"/>
    </row>
    <row r="114" spans="1:30" ht="18" customHeight="1">
      <c r="A114" s="90"/>
      <c r="B114" s="84"/>
      <c r="C114" s="85"/>
      <c r="D114" s="42" t="s">
        <v>223</v>
      </c>
      <c r="E114" s="43" t="s">
        <v>225</v>
      </c>
      <c r="F114" s="44" t="s">
        <v>224</v>
      </c>
      <c r="G114" s="141">
        <v>1</v>
      </c>
      <c r="H114" s="142">
        <v>0</v>
      </c>
      <c r="I114" s="142">
        <v>60</v>
      </c>
      <c r="J114" s="80">
        <v>36</v>
      </c>
      <c r="K114" s="87">
        <f t="shared" si="3"/>
        <v>0</v>
      </c>
      <c r="L114" s="87">
        <f t="shared" si="4"/>
        <v>1.2</v>
      </c>
      <c r="M114" s="46">
        <f t="shared" si="5"/>
        <v>54</v>
      </c>
      <c r="N114" s="289"/>
      <c r="O114" s="289"/>
      <c r="P114" s="289"/>
      <c r="Q114" s="289"/>
      <c r="R114" s="289"/>
      <c r="S114" s="289"/>
      <c r="T114" s="289"/>
      <c r="U114" s="289"/>
      <c r="V114" s="289"/>
      <c r="W114" s="289"/>
      <c r="X114" s="289"/>
      <c r="Y114" s="289"/>
      <c r="Z114" s="289"/>
      <c r="AA114" s="289"/>
      <c r="AB114" s="289"/>
      <c r="AC114" s="289"/>
      <c r="AD114" s="83"/>
    </row>
    <row r="115" spans="1:30" ht="18" customHeight="1">
      <c r="A115" s="90"/>
      <c r="B115" s="84"/>
      <c r="C115" s="85"/>
      <c r="D115" s="42" t="s">
        <v>223</v>
      </c>
      <c r="E115" s="43" t="s">
        <v>226</v>
      </c>
      <c r="F115" s="44" t="s">
        <v>224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289"/>
      <c r="O115" s="289"/>
      <c r="P115" s="289"/>
      <c r="Q115" s="289"/>
      <c r="R115" s="289"/>
      <c r="S115" s="289"/>
      <c r="T115" s="289"/>
      <c r="U115" s="289"/>
      <c r="V115" s="289"/>
      <c r="W115" s="289"/>
      <c r="X115" s="289"/>
      <c r="Y115" s="289"/>
      <c r="Z115" s="289"/>
      <c r="AA115" s="289"/>
      <c r="AB115" s="289"/>
      <c r="AC115" s="289"/>
      <c r="AD115" s="83"/>
    </row>
    <row r="116" spans="1:30" ht="18" customHeight="1">
      <c r="A116" s="90"/>
      <c r="B116" s="84"/>
      <c r="C116" s="85"/>
      <c r="D116" s="42" t="s">
        <v>227</v>
      </c>
      <c r="E116" s="43" t="s">
        <v>228</v>
      </c>
      <c r="F116" s="44" t="s">
        <v>146</v>
      </c>
      <c r="G116" s="141">
        <v>1</v>
      </c>
      <c r="H116" s="142">
        <v>15</v>
      </c>
      <c r="I116" s="142">
        <v>0</v>
      </c>
      <c r="J116" s="80">
        <v>57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289"/>
      <c r="O116" s="289"/>
      <c r="P116" s="289"/>
      <c r="Q116" s="289"/>
      <c r="R116" s="289"/>
      <c r="S116" s="289"/>
      <c r="T116" s="289"/>
      <c r="U116" s="289"/>
      <c r="V116" s="289"/>
      <c r="W116" s="289"/>
      <c r="X116" s="289"/>
      <c r="Y116" s="289"/>
      <c r="Z116" s="289"/>
      <c r="AA116" s="289"/>
      <c r="AB116" s="289"/>
      <c r="AC116" s="289"/>
      <c r="AD116" s="83"/>
    </row>
    <row r="117" spans="1:30" ht="18" customHeight="1">
      <c r="A117" s="90"/>
      <c r="B117" s="84"/>
      <c r="C117" s="85"/>
      <c r="D117" s="42" t="s">
        <v>227</v>
      </c>
      <c r="E117" s="43" t="s">
        <v>229</v>
      </c>
      <c r="F117" s="44" t="s">
        <v>146</v>
      </c>
      <c r="G117" s="141">
        <v>1</v>
      </c>
      <c r="H117" s="142">
        <v>0</v>
      </c>
      <c r="I117" s="142">
        <v>60</v>
      </c>
      <c r="J117" s="80">
        <v>29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289"/>
      <c r="O117" s="289"/>
      <c r="P117" s="289"/>
      <c r="Q117" s="289"/>
      <c r="R117" s="289"/>
      <c r="S117" s="289"/>
      <c r="T117" s="289"/>
      <c r="U117" s="289"/>
      <c r="V117" s="289"/>
      <c r="W117" s="289"/>
      <c r="X117" s="289"/>
      <c r="Y117" s="289"/>
      <c r="Z117" s="289"/>
      <c r="AA117" s="289"/>
      <c r="AB117" s="289"/>
      <c r="AC117" s="289"/>
      <c r="AD117" s="83"/>
    </row>
    <row r="118" spans="1:30" ht="18" customHeight="1">
      <c r="A118" s="90"/>
      <c r="B118" s="84"/>
      <c r="C118" s="85"/>
      <c r="D118" s="42" t="s">
        <v>227</v>
      </c>
      <c r="E118" s="43" t="s">
        <v>230</v>
      </c>
      <c r="F118" s="44" t="s">
        <v>146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289"/>
      <c r="O118" s="289"/>
      <c r="P118" s="289"/>
      <c r="Q118" s="289"/>
      <c r="R118" s="289"/>
      <c r="S118" s="289"/>
      <c r="T118" s="289"/>
      <c r="U118" s="289"/>
      <c r="V118" s="289"/>
      <c r="W118" s="289"/>
      <c r="X118" s="289"/>
      <c r="Y118" s="289"/>
      <c r="Z118" s="289"/>
      <c r="AA118" s="289"/>
      <c r="AB118" s="289"/>
      <c r="AC118" s="289"/>
      <c r="AD118" s="83"/>
    </row>
    <row r="119" spans="1:30" ht="18" customHeight="1">
      <c r="A119" s="90"/>
      <c r="B119" s="84"/>
      <c r="C119" s="85"/>
      <c r="D119" s="42" t="s">
        <v>231</v>
      </c>
      <c r="E119" s="43" t="s">
        <v>228</v>
      </c>
      <c r="F119" s="44" t="s">
        <v>232</v>
      </c>
      <c r="G119" s="141">
        <v>1</v>
      </c>
      <c r="H119" s="142">
        <v>15</v>
      </c>
      <c r="I119" s="142">
        <v>0</v>
      </c>
      <c r="J119" s="80">
        <v>56</v>
      </c>
      <c r="K119" s="87">
        <f t="shared" si="3"/>
        <v>1.2</v>
      </c>
      <c r="L119" s="87">
        <f t="shared" si="4"/>
        <v>0</v>
      </c>
      <c r="M119" s="46">
        <f t="shared" si="5"/>
        <v>18</v>
      </c>
      <c r="N119" s="289"/>
      <c r="O119" s="289"/>
      <c r="P119" s="289"/>
      <c r="Q119" s="289"/>
      <c r="R119" s="289"/>
      <c r="S119" s="289"/>
      <c r="T119" s="289"/>
      <c r="U119" s="289"/>
      <c r="V119" s="289"/>
      <c r="W119" s="289"/>
      <c r="X119" s="289"/>
      <c r="Y119" s="289"/>
      <c r="Z119" s="289"/>
      <c r="AA119" s="289"/>
      <c r="AB119" s="289"/>
      <c r="AC119" s="289"/>
      <c r="AD119" s="83"/>
    </row>
    <row r="120" spans="1:30" ht="18" customHeight="1">
      <c r="A120" s="90"/>
      <c r="B120" s="84"/>
      <c r="C120" s="85"/>
      <c r="D120" s="42" t="s">
        <v>231</v>
      </c>
      <c r="E120" s="43" t="s">
        <v>229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28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289"/>
      <c r="O120" s="289"/>
      <c r="P120" s="289"/>
      <c r="Q120" s="289"/>
      <c r="R120" s="289"/>
      <c r="S120" s="289"/>
      <c r="T120" s="289"/>
      <c r="U120" s="289"/>
      <c r="V120" s="289"/>
      <c r="W120" s="289"/>
      <c r="X120" s="289"/>
      <c r="Y120" s="289"/>
      <c r="Z120" s="289"/>
      <c r="AA120" s="289"/>
      <c r="AB120" s="289"/>
      <c r="AC120" s="289"/>
      <c r="AD120" s="83"/>
    </row>
    <row r="121" spans="1:30" ht="18" customHeight="1">
      <c r="A121" s="121"/>
      <c r="B121" s="84"/>
      <c r="C121" s="85"/>
      <c r="D121" s="42" t="s">
        <v>231</v>
      </c>
      <c r="E121" s="43" t="s">
        <v>230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289"/>
      <c r="O121" s="289"/>
      <c r="P121" s="289"/>
      <c r="Q121" s="289"/>
      <c r="R121" s="289"/>
      <c r="S121" s="289"/>
      <c r="T121" s="289"/>
      <c r="U121" s="289"/>
      <c r="V121" s="289"/>
      <c r="W121" s="289"/>
      <c r="X121" s="289"/>
      <c r="Y121" s="289"/>
      <c r="Z121" s="289"/>
      <c r="AA121" s="289"/>
      <c r="AB121" s="289"/>
      <c r="AC121" s="289"/>
      <c r="AD121" s="83"/>
    </row>
    <row r="122" spans="1:30" ht="18" customHeight="1">
      <c r="A122" s="121"/>
      <c r="B122" s="84"/>
      <c r="C122" s="85"/>
      <c r="D122" s="42" t="s">
        <v>233</v>
      </c>
      <c r="E122" s="43" t="s">
        <v>161</v>
      </c>
      <c r="F122" s="44" t="s">
        <v>232</v>
      </c>
      <c r="G122" s="141">
        <v>1</v>
      </c>
      <c r="H122" s="142">
        <v>30</v>
      </c>
      <c r="I122" s="142">
        <v>0</v>
      </c>
      <c r="J122" s="80">
        <v>54</v>
      </c>
      <c r="K122" s="87">
        <f t="shared" si="3"/>
        <v>1.2</v>
      </c>
      <c r="L122" s="87">
        <f t="shared" si="4"/>
        <v>0</v>
      </c>
      <c r="M122" s="46">
        <f t="shared" si="5"/>
        <v>36</v>
      </c>
      <c r="N122" s="289"/>
      <c r="O122" s="289"/>
      <c r="P122" s="289"/>
      <c r="Q122" s="289"/>
      <c r="R122" s="289"/>
      <c r="S122" s="289"/>
      <c r="T122" s="289"/>
      <c r="U122" s="289"/>
      <c r="V122" s="289"/>
      <c r="W122" s="289"/>
      <c r="X122" s="289"/>
      <c r="Y122" s="289"/>
      <c r="Z122" s="289"/>
      <c r="AA122" s="289"/>
      <c r="AB122" s="289"/>
      <c r="AC122" s="289"/>
      <c r="AD122" s="83"/>
    </row>
    <row r="123" spans="1:30" ht="18" customHeight="1">
      <c r="A123" s="121"/>
      <c r="B123" s="84"/>
      <c r="C123" s="85"/>
      <c r="D123" s="42" t="s">
        <v>233</v>
      </c>
      <c r="E123" s="43" t="s">
        <v>225</v>
      </c>
      <c r="F123" s="44" t="s">
        <v>232</v>
      </c>
      <c r="G123" s="141">
        <v>1</v>
      </c>
      <c r="H123" s="142">
        <v>0</v>
      </c>
      <c r="I123" s="142">
        <v>60</v>
      </c>
      <c r="J123" s="80">
        <v>27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289"/>
      <c r="O123" s="289"/>
      <c r="P123" s="289"/>
      <c r="Q123" s="289"/>
      <c r="R123" s="289"/>
      <c r="S123" s="289"/>
      <c r="T123" s="289"/>
      <c r="U123" s="289"/>
      <c r="V123" s="289"/>
      <c r="W123" s="289"/>
      <c r="X123" s="289"/>
      <c r="Y123" s="289"/>
      <c r="Z123" s="289"/>
      <c r="AA123" s="289"/>
      <c r="AB123" s="289"/>
      <c r="AC123" s="289"/>
      <c r="AD123" s="83"/>
    </row>
    <row r="124" spans="1:30" ht="18" customHeight="1">
      <c r="A124" s="121"/>
      <c r="B124" s="84"/>
      <c r="C124" s="85"/>
      <c r="D124" s="42" t="s">
        <v>233</v>
      </c>
      <c r="E124" s="43" t="s">
        <v>226</v>
      </c>
      <c r="F124" s="44" t="s">
        <v>232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289"/>
      <c r="O124" s="289"/>
      <c r="P124" s="289"/>
      <c r="Q124" s="289"/>
      <c r="R124" s="289"/>
      <c r="S124" s="289"/>
      <c r="T124" s="289"/>
      <c r="U124" s="289"/>
      <c r="V124" s="289"/>
      <c r="W124" s="289"/>
      <c r="X124" s="289"/>
      <c r="Y124" s="289"/>
      <c r="Z124" s="289"/>
      <c r="AA124" s="289"/>
      <c r="AB124" s="289"/>
      <c r="AC124" s="289"/>
      <c r="AD124" s="83"/>
    </row>
    <row r="125" spans="1:30" ht="18" customHeight="1">
      <c r="A125" s="121"/>
      <c r="B125" s="84"/>
      <c r="C125" s="85"/>
      <c r="D125" s="42"/>
      <c r="E125" s="43" t="s">
        <v>218</v>
      </c>
      <c r="F125" s="184" t="s">
        <v>209</v>
      </c>
      <c r="G125" s="141"/>
      <c r="H125" s="142"/>
      <c r="I125" s="142"/>
      <c r="J125" s="80"/>
      <c r="K125" s="87">
        <f t="shared" si="3"/>
        <v>0</v>
      </c>
      <c r="L125" s="87">
        <f t="shared" si="4"/>
        <v>0</v>
      </c>
      <c r="M125" s="46">
        <f t="shared" si="5"/>
        <v>0</v>
      </c>
      <c r="N125" s="289"/>
      <c r="O125" s="289"/>
      <c r="P125" s="289"/>
      <c r="Q125" s="289"/>
      <c r="R125" s="289"/>
      <c r="S125" s="289"/>
      <c r="T125" s="289"/>
      <c r="U125" s="289"/>
      <c r="V125" s="289"/>
      <c r="W125" s="289"/>
      <c r="X125" s="289"/>
      <c r="Y125" s="289"/>
      <c r="Z125" s="289"/>
      <c r="AA125" s="289"/>
      <c r="AB125" s="289"/>
      <c r="AC125" s="289"/>
      <c r="AD125" s="83"/>
    </row>
    <row r="126" spans="1:30" ht="18" customHeight="1">
      <c r="A126" s="121"/>
      <c r="B126" s="84"/>
      <c r="C126" s="85"/>
      <c r="D126" s="42"/>
      <c r="E126" s="43" t="s">
        <v>345</v>
      </c>
      <c r="F126" s="44" t="s">
        <v>380</v>
      </c>
      <c r="G126" s="141">
        <v>2</v>
      </c>
      <c r="H126" s="142">
        <v>30</v>
      </c>
      <c r="I126" s="142">
        <v>60</v>
      </c>
      <c r="J126" s="80">
        <v>40</v>
      </c>
      <c r="K126" s="87">
        <f t="shared" si="3"/>
        <v>1.2</v>
      </c>
      <c r="L126" s="87">
        <f t="shared" si="4"/>
        <v>1.2</v>
      </c>
      <c r="M126" s="46">
        <f t="shared" si="5"/>
        <v>90</v>
      </c>
      <c r="N126" s="289"/>
      <c r="O126" s="289"/>
      <c r="P126" s="289"/>
      <c r="Q126" s="289"/>
      <c r="R126" s="289"/>
      <c r="S126" s="289"/>
      <c r="T126" s="289"/>
      <c r="U126" s="289"/>
      <c r="V126" s="289"/>
      <c r="W126" s="289"/>
      <c r="X126" s="289"/>
      <c r="Y126" s="289"/>
      <c r="Z126" s="289"/>
      <c r="AA126" s="289"/>
      <c r="AB126" s="289"/>
      <c r="AC126" s="289"/>
      <c r="AD126" s="83"/>
    </row>
    <row r="127" spans="1:30" ht="18" hidden="1" customHeight="1">
      <c r="A127" s="90"/>
      <c r="B127" s="84"/>
      <c r="C127" s="85"/>
      <c r="D127" s="42"/>
      <c r="E127" s="43"/>
      <c r="F127" s="44"/>
      <c r="G127" s="141"/>
      <c r="H127" s="142"/>
      <c r="I127" s="142"/>
      <c r="J127" s="80"/>
      <c r="K127" s="87"/>
      <c r="L127" s="87"/>
      <c r="M127" s="46"/>
      <c r="N127" s="289"/>
      <c r="O127" s="289"/>
      <c r="P127" s="289"/>
      <c r="Q127" s="289"/>
      <c r="R127" s="289"/>
      <c r="S127" s="289"/>
      <c r="T127" s="289"/>
      <c r="U127" s="289"/>
      <c r="V127" s="289"/>
      <c r="W127" s="289"/>
      <c r="X127" s="289"/>
      <c r="Y127" s="289"/>
      <c r="Z127" s="289"/>
      <c r="AA127" s="289"/>
      <c r="AB127" s="289"/>
      <c r="AC127" s="289"/>
      <c r="AD127" s="83"/>
    </row>
    <row r="128" spans="1:30" ht="18" customHeight="1">
      <c r="A128" s="90"/>
      <c r="B128" s="84"/>
      <c r="C128" s="85"/>
      <c r="D128" s="42"/>
      <c r="E128" s="43" t="s">
        <v>228</v>
      </c>
      <c r="F128" s="44" t="s">
        <v>235</v>
      </c>
      <c r="G128" s="141">
        <v>2</v>
      </c>
      <c r="H128" s="142">
        <v>15</v>
      </c>
      <c r="I128" s="142"/>
      <c r="J128" s="80">
        <v>40</v>
      </c>
      <c r="K128" s="87">
        <f t="shared" si="3"/>
        <v>1.2</v>
      </c>
      <c r="L128" s="87">
        <f t="shared" si="4"/>
        <v>0</v>
      </c>
      <c r="M128" s="46">
        <f t="shared" si="5"/>
        <v>18</v>
      </c>
      <c r="N128" s="289"/>
      <c r="O128" s="289"/>
      <c r="P128" s="289"/>
      <c r="Q128" s="289"/>
      <c r="R128" s="289"/>
      <c r="S128" s="289"/>
      <c r="T128" s="289"/>
      <c r="U128" s="289"/>
      <c r="V128" s="289"/>
      <c r="W128" s="289"/>
      <c r="X128" s="289"/>
      <c r="Y128" s="289"/>
      <c r="Z128" s="289"/>
      <c r="AA128" s="289"/>
      <c r="AB128" s="289"/>
      <c r="AC128" s="289"/>
      <c r="AD128" s="83"/>
    </row>
    <row r="129" spans="1:30" s="225" customFormat="1" ht="18" customHeight="1">
      <c r="A129" s="121"/>
      <c r="B129" s="84"/>
      <c r="C129" s="85"/>
      <c r="D129" s="42"/>
      <c r="E129" s="43" t="s">
        <v>491</v>
      </c>
      <c r="F129" s="44" t="s">
        <v>485</v>
      </c>
      <c r="G129" s="141">
        <v>2</v>
      </c>
      <c r="H129" s="142"/>
      <c r="I129" s="142">
        <v>60</v>
      </c>
      <c r="J129" s="80">
        <v>40</v>
      </c>
      <c r="K129" s="87">
        <f t="shared" si="3"/>
        <v>0</v>
      </c>
      <c r="L129" s="87">
        <f t="shared" si="4"/>
        <v>1.2</v>
      </c>
      <c r="M129" s="46">
        <f t="shared" si="5"/>
        <v>54</v>
      </c>
      <c r="N129" s="289"/>
      <c r="O129" s="289"/>
      <c r="P129" s="289"/>
      <c r="Q129" s="289"/>
      <c r="R129" s="289"/>
      <c r="S129" s="289"/>
      <c r="T129" s="289"/>
      <c r="U129" s="289"/>
      <c r="V129" s="289"/>
      <c r="W129" s="289"/>
      <c r="X129" s="289"/>
      <c r="Y129" s="289"/>
      <c r="Z129" s="289"/>
      <c r="AA129" s="289"/>
      <c r="AB129" s="289"/>
      <c r="AC129" s="289"/>
      <c r="AD129" s="83"/>
    </row>
    <row r="130" spans="1:30" s="225" customFormat="1" ht="18" customHeight="1">
      <c r="A130" s="121"/>
      <c r="B130" s="84"/>
      <c r="C130" s="85"/>
      <c r="D130" s="42"/>
      <c r="E130" s="43" t="s">
        <v>492</v>
      </c>
      <c r="F130" s="44" t="s">
        <v>486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289"/>
      <c r="O130" s="289"/>
      <c r="P130" s="289"/>
      <c r="Q130" s="289"/>
      <c r="R130" s="289"/>
      <c r="S130" s="289"/>
      <c r="T130" s="289"/>
      <c r="U130" s="289"/>
      <c r="V130" s="289"/>
      <c r="W130" s="289"/>
      <c r="X130" s="289"/>
      <c r="Y130" s="289"/>
      <c r="Z130" s="289"/>
      <c r="AA130" s="289"/>
      <c r="AB130" s="289"/>
      <c r="AC130" s="289"/>
      <c r="AD130" s="83"/>
    </row>
    <row r="131" spans="1:30" ht="18" customHeight="1">
      <c r="A131" s="104">
        <v>7</v>
      </c>
      <c r="B131" s="91" t="s">
        <v>90</v>
      </c>
      <c r="C131" s="101" t="s">
        <v>91</v>
      </c>
      <c r="D131" s="42">
        <v>21100094701</v>
      </c>
      <c r="E131" s="43" t="s">
        <v>184</v>
      </c>
      <c r="F131" s="44" t="s">
        <v>185</v>
      </c>
      <c r="G131" s="143">
        <v>1</v>
      </c>
      <c r="H131" s="140">
        <v>15</v>
      </c>
      <c r="I131" s="140">
        <v>60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64.5</v>
      </c>
      <c r="N131" s="321">
        <v>67.5</v>
      </c>
      <c r="O131" s="314">
        <v>0</v>
      </c>
      <c r="P131" s="307">
        <f>SUM(M131:M150)+N131+O131</f>
        <v>828.7</v>
      </c>
      <c r="Q131" s="314">
        <v>0</v>
      </c>
      <c r="R131" s="354">
        <v>0</v>
      </c>
      <c r="S131" s="309">
        <v>450</v>
      </c>
      <c r="T131" s="314">
        <v>450</v>
      </c>
      <c r="U131" s="309">
        <v>112</v>
      </c>
      <c r="V131" s="317">
        <v>112</v>
      </c>
      <c r="W131" s="309">
        <v>56</v>
      </c>
      <c r="X131" s="314">
        <v>56</v>
      </c>
      <c r="Y131" s="307">
        <f>ROUND((P131-T131),1)</f>
        <v>378.7</v>
      </c>
      <c r="Z131" s="305">
        <f>IF(OR(SUM(V131:V150)="",SUM(Q131:Q150)=""),0,IF(OR(SUM(U131:U150)=320,SUM(V131:V150)&gt;0),ROUND((SUM(Q131:Q150)-SUM(V131:V150)),1),0))</f>
        <v>-112</v>
      </c>
      <c r="AA131" s="305">
        <f>IF(OR(SUM(X131:X150)="",SUM(R131:R150)=""),0,IF(OR(SUM(W131:W150)=160,SUM(X131:X150)&gt;0),ROUND((SUM(R131:R150)-SUM(X131:X150)),1),0))</f>
        <v>-56</v>
      </c>
      <c r="AB131" s="323"/>
      <c r="AC131" s="308">
        <f>SUM(Y131:AA150)</f>
        <v>210.7</v>
      </c>
      <c r="AD131" s="83"/>
    </row>
    <row r="132" spans="1:30" ht="18" customHeight="1">
      <c r="A132" s="90"/>
      <c r="B132" s="107"/>
      <c r="C132" s="108"/>
      <c r="D132" s="42">
        <v>71400106707</v>
      </c>
      <c r="E132" s="43" t="s">
        <v>186</v>
      </c>
      <c r="F132" s="44" t="s">
        <v>187</v>
      </c>
      <c r="G132" s="65">
        <v>1</v>
      </c>
      <c r="H132" s="142">
        <v>15</v>
      </c>
      <c r="I132" s="142">
        <v>60</v>
      </c>
      <c r="J132" s="80">
        <v>51</v>
      </c>
      <c r="K132" s="87">
        <f t="shared" si="3"/>
        <v>1.2</v>
      </c>
      <c r="L132" s="87">
        <f t="shared" si="4"/>
        <v>1.2</v>
      </c>
      <c r="M132" s="46">
        <f t="shared" si="5"/>
        <v>72</v>
      </c>
      <c r="N132" s="322"/>
      <c r="O132" s="315"/>
      <c r="P132" s="312"/>
      <c r="Q132" s="284"/>
      <c r="R132" s="355"/>
      <c r="S132" s="284"/>
      <c r="T132" s="284"/>
      <c r="U132" s="284"/>
      <c r="V132" s="284"/>
      <c r="W132" s="284"/>
      <c r="X132" s="284"/>
      <c r="Y132" s="284"/>
      <c r="Z132" s="284"/>
      <c r="AA132" s="284"/>
      <c r="AB132" s="284"/>
      <c r="AC132" s="284"/>
      <c r="AD132" s="83"/>
    </row>
    <row r="133" spans="1:30" ht="18" customHeight="1">
      <c r="A133" s="90"/>
      <c r="B133" s="107"/>
      <c r="C133" s="108"/>
      <c r="D133" s="42">
        <v>21100009801</v>
      </c>
      <c r="E133" s="43" t="s">
        <v>188</v>
      </c>
      <c r="F133" s="44" t="s">
        <v>189</v>
      </c>
      <c r="G133" s="65">
        <v>1</v>
      </c>
      <c r="H133" s="142">
        <v>30</v>
      </c>
      <c r="I133" s="142">
        <v>45</v>
      </c>
      <c r="J133" s="80">
        <v>28</v>
      </c>
      <c r="K133" s="87">
        <f t="shared" si="3"/>
        <v>1</v>
      </c>
      <c r="L133" s="87">
        <f t="shared" si="4"/>
        <v>1</v>
      </c>
      <c r="M133" s="46">
        <f t="shared" si="5"/>
        <v>63.8</v>
      </c>
      <c r="N133" s="322"/>
      <c r="O133" s="315"/>
      <c r="P133" s="312"/>
      <c r="Q133" s="284"/>
      <c r="R133" s="355"/>
      <c r="S133" s="284"/>
      <c r="T133" s="284"/>
      <c r="U133" s="284"/>
      <c r="V133" s="284"/>
      <c r="W133" s="284"/>
      <c r="X133" s="284"/>
      <c r="Y133" s="284"/>
      <c r="Z133" s="284"/>
      <c r="AA133" s="284"/>
      <c r="AB133" s="284"/>
      <c r="AC133" s="284"/>
      <c r="AD133" s="83"/>
    </row>
    <row r="134" spans="1:30" ht="18" customHeight="1">
      <c r="A134" s="90"/>
      <c r="B134" s="107"/>
      <c r="C134" s="108"/>
      <c r="D134" s="250">
        <v>21100151501</v>
      </c>
      <c r="E134" s="254" t="s">
        <v>190</v>
      </c>
      <c r="F134" s="255" t="s">
        <v>189</v>
      </c>
      <c r="G134" s="251">
        <v>1</v>
      </c>
      <c r="H134" s="252">
        <v>0</v>
      </c>
      <c r="I134" s="252">
        <v>45</v>
      </c>
      <c r="J134" s="253">
        <v>28</v>
      </c>
      <c r="K134" s="87">
        <f t="shared" si="3"/>
        <v>0</v>
      </c>
      <c r="L134" s="87">
        <f t="shared" si="4"/>
        <v>0</v>
      </c>
      <c r="M134" s="46">
        <f t="shared" si="5"/>
        <v>14</v>
      </c>
      <c r="N134" s="322"/>
      <c r="O134" s="315"/>
      <c r="P134" s="312"/>
      <c r="Q134" s="284"/>
      <c r="R134" s="355"/>
      <c r="S134" s="284"/>
      <c r="T134" s="284"/>
      <c r="U134" s="284"/>
      <c r="V134" s="284"/>
      <c r="W134" s="284"/>
      <c r="X134" s="284"/>
      <c r="Y134" s="284"/>
      <c r="Z134" s="284"/>
      <c r="AA134" s="284"/>
      <c r="AB134" s="284"/>
      <c r="AC134" s="284"/>
      <c r="AD134" s="83"/>
    </row>
    <row r="135" spans="1:30" ht="18" customHeight="1">
      <c r="A135" s="90"/>
      <c r="B135" s="107"/>
      <c r="C135" s="108"/>
      <c r="D135" s="42">
        <v>21100119802</v>
      </c>
      <c r="E135" s="43" t="s">
        <v>161</v>
      </c>
      <c r="F135" s="44" t="s">
        <v>185</v>
      </c>
      <c r="G135" s="65">
        <v>1</v>
      </c>
      <c r="H135" s="142">
        <v>24</v>
      </c>
      <c r="I135" s="142">
        <v>12</v>
      </c>
      <c r="J135" s="80">
        <v>33</v>
      </c>
      <c r="K135" s="87">
        <f t="shared" si="3"/>
        <v>1</v>
      </c>
      <c r="L135" s="87">
        <f t="shared" si="4"/>
        <v>1.1000000000000001</v>
      </c>
      <c r="M135" s="46">
        <f t="shared" si="5"/>
        <v>33.9</v>
      </c>
      <c r="N135" s="322"/>
      <c r="O135" s="315"/>
      <c r="P135" s="312"/>
      <c r="Q135" s="284"/>
      <c r="R135" s="355"/>
      <c r="S135" s="284"/>
      <c r="T135" s="284"/>
      <c r="U135" s="284"/>
      <c r="V135" s="284"/>
      <c r="W135" s="284"/>
      <c r="X135" s="284"/>
      <c r="Y135" s="284"/>
      <c r="Z135" s="284"/>
      <c r="AA135" s="284"/>
      <c r="AB135" s="284"/>
      <c r="AC135" s="284"/>
      <c r="AD135" s="83"/>
    </row>
    <row r="136" spans="1:30" ht="18" customHeight="1">
      <c r="A136" s="90"/>
      <c r="B136" s="107"/>
      <c r="C136" s="108"/>
      <c r="D136" s="42"/>
      <c r="E136" s="43" t="s">
        <v>218</v>
      </c>
      <c r="F136" s="44" t="s">
        <v>187</v>
      </c>
      <c r="G136" s="65"/>
      <c r="H136" s="142"/>
      <c r="I136" s="142"/>
      <c r="J136" s="80"/>
      <c r="K136" s="87">
        <f t="shared" si="3"/>
        <v>0</v>
      </c>
      <c r="L136" s="87">
        <f t="shared" si="4"/>
        <v>0</v>
      </c>
      <c r="M136" s="46">
        <f t="shared" si="5"/>
        <v>0</v>
      </c>
      <c r="N136" s="322"/>
      <c r="O136" s="315"/>
      <c r="P136" s="312"/>
      <c r="Q136" s="284"/>
      <c r="R136" s="355"/>
      <c r="S136" s="284"/>
      <c r="T136" s="284"/>
      <c r="U136" s="284"/>
      <c r="V136" s="284"/>
      <c r="W136" s="284"/>
      <c r="X136" s="284"/>
      <c r="Y136" s="284"/>
      <c r="Z136" s="284"/>
      <c r="AA136" s="284"/>
      <c r="AB136" s="284"/>
      <c r="AC136" s="284"/>
      <c r="AD136" s="83"/>
    </row>
    <row r="137" spans="1:30" ht="18" customHeight="1">
      <c r="A137" s="90"/>
      <c r="B137" s="107"/>
      <c r="C137" s="108"/>
      <c r="D137" s="42"/>
      <c r="E137" s="43" t="s">
        <v>345</v>
      </c>
      <c r="F137" s="44" t="s">
        <v>187</v>
      </c>
      <c r="G137" s="65">
        <v>2</v>
      </c>
      <c r="H137" s="142">
        <v>15</v>
      </c>
      <c r="I137" s="142">
        <v>60</v>
      </c>
      <c r="J137" s="80">
        <v>51</v>
      </c>
      <c r="K137" s="87">
        <f t="shared" si="3"/>
        <v>1.2</v>
      </c>
      <c r="L137" s="87">
        <f t="shared" si="4"/>
        <v>1.2</v>
      </c>
      <c r="M137" s="46">
        <f t="shared" si="5"/>
        <v>72</v>
      </c>
      <c r="N137" s="322"/>
      <c r="O137" s="315"/>
      <c r="P137" s="312"/>
      <c r="Q137" s="284"/>
      <c r="R137" s="355"/>
      <c r="S137" s="284"/>
      <c r="T137" s="284"/>
      <c r="U137" s="284"/>
      <c r="V137" s="284"/>
      <c r="W137" s="284"/>
      <c r="X137" s="284"/>
      <c r="Y137" s="284"/>
      <c r="Z137" s="284"/>
      <c r="AA137" s="284"/>
      <c r="AB137" s="284"/>
      <c r="AC137" s="284"/>
      <c r="AD137" s="83"/>
    </row>
    <row r="138" spans="1:30" ht="18.75" customHeight="1">
      <c r="A138" s="90"/>
      <c r="B138" s="107"/>
      <c r="C138" s="108"/>
      <c r="D138" s="42"/>
      <c r="E138" s="43" t="s">
        <v>161</v>
      </c>
      <c r="F138" s="44" t="s">
        <v>527</v>
      </c>
      <c r="G138" s="65">
        <v>2</v>
      </c>
      <c r="H138" s="142">
        <v>30</v>
      </c>
      <c r="I138" s="142">
        <v>60</v>
      </c>
      <c r="J138" s="80">
        <v>40</v>
      </c>
      <c r="K138" s="87">
        <v>1.2</v>
      </c>
      <c r="L138" s="87">
        <v>1.2</v>
      </c>
      <c r="M138" s="46">
        <v>90</v>
      </c>
      <c r="N138" s="322"/>
      <c r="O138" s="315"/>
      <c r="P138" s="312"/>
      <c r="Q138" s="284"/>
      <c r="R138" s="355"/>
      <c r="S138" s="284"/>
      <c r="T138" s="284"/>
      <c r="U138" s="284"/>
      <c r="V138" s="284"/>
      <c r="W138" s="284"/>
      <c r="X138" s="284"/>
      <c r="Y138" s="284"/>
      <c r="Z138" s="284"/>
      <c r="AA138" s="284"/>
      <c r="AB138" s="284"/>
      <c r="AC138" s="284"/>
      <c r="AD138" s="83"/>
    </row>
    <row r="139" spans="1:30" s="225" customFormat="1" ht="18" hidden="1" customHeight="1">
      <c r="A139" s="121"/>
      <c r="B139" s="107"/>
      <c r="C139" s="108"/>
      <c r="D139" s="42"/>
      <c r="E139" s="43"/>
      <c r="F139" s="44"/>
      <c r="G139" s="65"/>
      <c r="H139" s="142"/>
      <c r="I139" s="142"/>
      <c r="J139" s="80"/>
      <c r="K139" s="87">
        <f t="shared" ref="K139:K200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:L200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0</v>
      </c>
      <c r="M139" s="46">
        <f t="shared" ref="M139:M200" si="8">ROUND(IF(OR(LEFT(E139,2)="ĐA",LEFT(E139,2)="DA",LEFT(E139,5)="Đồ án",LEFT(E139,5)="Đồán "),J139*0.5,(IF(H139&gt;0,H139*K139,"0")+IF(I139&gt;0,(I139*0.75)*L139,"0"))),1)</f>
        <v>0</v>
      </c>
      <c r="N139" s="322"/>
      <c r="O139" s="315"/>
      <c r="P139" s="312"/>
      <c r="Q139" s="306"/>
      <c r="R139" s="355"/>
      <c r="S139" s="306"/>
      <c r="T139" s="306"/>
      <c r="U139" s="306"/>
      <c r="V139" s="306"/>
      <c r="W139" s="306"/>
      <c r="X139" s="306"/>
      <c r="Y139" s="306"/>
      <c r="Z139" s="306"/>
      <c r="AA139" s="306"/>
      <c r="AB139" s="306"/>
      <c r="AC139" s="306"/>
      <c r="AD139" s="83"/>
    </row>
    <row r="140" spans="1:30" s="225" customFormat="1" ht="18" hidden="1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si="6"/>
        <v>0</v>
      </c>
      <c r="L140" s="87">
        <f t="shared" si="7"/>
        <v>0</v>
      </c>
      <c r="M140" s="46">
        <f t="shared" si="8"/>
        <v>0</v>
      </c>
      <c r="N140" s="322"/>
      <c r="O140" s="315"/>
      <c r="P140" s="312"/>
      <c r="Q140" s="306"/>
      <c r="R140" s="355"/>
      <c r="S140" s="306"/>
      <c r="T140" s="306"/>
      <c r="U140" s="306"/>
      <c r="V140" s="306"/>
      <c r="W140" s="306"/>
      <c r="X140" s="306"/>
      <c r="Y140" s="306"/>
      <c r="Z140" s="306"/>
      <c r="AA140" s="306"/>
      <c r="AB140" s="306"/>
      <c r="AC140" s="306"/>
      <c r="AD140" s="83"/>
    </row>
    <row r="141" spans="1:30" ht="18" customHeight="1">
      <c r="A141" s="90"/>
      <c r="B141" s="107"/>
      <c r="C141" s="108"/>
      <c r="D141" s="42"/>
      <c r="E141" s="43" t="s">
        <v>369</v>
      </c>
      <c r="F141" s="44" t="s">
        <v>280</v>
      </c>
      <c r="G141" s="65">
        <v>2</v>
      </c>
      <c r="H141" s="142">
        <v>45</v>
      </c>
      <c r="I141" s="142">
        <v>30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81</v>
      </c>
      <c r="N141" s="322"/>
      <c r="O141" s="315"/>
      <c r="P141" s="312"/>
      <c r="Q141" s="284"/>
      <c r="R141" s="355"/>
      <c r="S141" s="284"/>
      <c r="T141" s="284"/>
      <c r="U141" s="284"/>
      <c r="V141" s="284"/>
      <c r="W141" s="284"/>
      <c r="X141" s="284"/>
      <c r="Y141" s="284"/>
      <c r="Z141" s="284"/>
      <c r="AA141" s="284"/>
      <c r="AB141" s="284"/>
      <c r="AC141" s="284"/>
      <c r="AD141" s="83"/>
    </row>
    <row r="142" spans="1:30" ht="18" customHeight="1">
      <c r="A142" s="90"/>
      <c r="B142" s="107"/>
      <c r="C142" s="108"/>
      <c r="D142" s="42"/>
      <c r="E142" s="43" t="s">
        <v>161</v>
      </c>
      <c r="F142" s="44" t="s">
        <v>377</v>
      </c>
      <c r="G142" s="65">
        <v>2</v>
      </c>
      <c r="H142" s="142">
        <v>30</v>
      </c>
      <c r="I142" s="142">
        <v>60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90</v>
      </c>
      <c r="N142" s="322"/>
      <c r="O142" s="315"/>
      <c r="P142" s="312"/>
      <c r="Q142" s="284"/>
      <c r="R142" s="355"/>
      <c r="S142" s="284"/>
      <c r="T142" s="284"/>
      <c r="U142" s="284"/>
      <c r="V142" s="284"/>
      <c r="W142" s="284"/>
      <c r="X142" s="284"/>
      <c r="Y142" s="284"/>
      <c r="Z142" s="284"/>
      <c r="AA142" s="284"/>
      <c r="AB142" s="284"/>
      <c r="AC142" s="284"/>
      <c r="AD142" s="83"/>
    </row>
    <row r="143" spans="1:30" ht="18" customHeight="1">
      <c r="A143" s="90"/>
      <c r="B143" s="107"/>
      <c r="C143" s="108"/>
      <c r="D143" s="42"/>
      <c r="E143" s="43" t="s">
        <v>161</v>
      </c>
      <c r="F143" s="44" t="s">
        <v>452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322"/>
      <c r="O143" s="315"/>
      <c r="P143" s="312"/>
      <c r="Q143" s="284"/>
      <c r="R143" s="355"/>
      <c r="S143" s="284"/>
      <c r="T143" s="284"/>
      <c r="U143" s="284"/>
      <c r="V143" s="284"/>
      <c r="W143" s="284"/>
      <c r="X143" s="284"/>
      <c r="Y143" s="284"/>
      <c r="Z143" s="284"/>
      <c r="AA143" s="284"/>
      <c r="AB143" s="284"/>
      <c r="AC143" s="284"/>
      <c r="AD143" s="83"/>
    </row>
    <row r="144" spans="1:30" ht="18" customHeight="1">
      <c r="A144" s="90"/>
      <c r="B144" s="63"/>
      <c r="C144" s="108"/>
      <c r="D144" s="42"/>
      <c r="E144" s="43" t="s">
        <v>161</v>
      </c>
      <c r="F144" s="44" t="s">
        <v>454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322"/>
      <c r="O144" s="315"/>
      <c r="P144" s="312"/>
      <c r="Q144" s="284"/>
      <c r="R144" s="355"/>
      <c r="S144" s="284"/>
      <c r="T144" s="284"/>
      <c r="U144" s="284"/>
      <c r="V144" s="284"/>
      <c r="W144" s="284"/>
      <c r="X144" s="284"/>
      <c r="Y144" s="284"/>
      <c r="Z144" s="284"/>
      <c r="AA144" s="284"/>
      <c r="AB144" s="284"/>
      <c r="AC144" s="284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22"/>
      <c r="O145" s="315"/>
      <c r="P145" s="312"/>
      <c r="Q145" s="284"/>
      <c r="R145" s="355"/>
      <c r="S145" s="284"/>
      <c r="T145" s="284"/>
      <c r="U145" s="284"/>
      <c r="V145" s="284"/>
      <c r="W145" s="284"/>
      <c r="X145" s="284"/>
      <c r="Y145" s="284"/>
      <c r="Z145" s="284"/>
      <c r="AA145" s="284"/>
      <c r="AB145" s="284"/>
      <c r="AC145" s="284"/>
      <c r="AD145" s="83"/>
    </row>
    <row r="146" spans="1:30" s="225" customFormat="1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22"/>
      <c r="O146" s="315"/>
      <c r="P146" s="312"/>
      <c r="Q146" s="306"/>
      <c r="R146" s="355"/>
      <c r="S146" s="306"/>
      <c r="T146" s="306"/>
      <c r="U146" s="306"/>
      <c r="V146" s="306"/>
      <c r="W146" s="306"/>
      <c r="X146" s="306"/>
      <c r="Y146" s="306"/>
      <c r="Z146" s="306"/>
      <c r="AA146" s="306"/>
      <c r="AB146" s="306"/>
      <c r="AC146" s="306"/>
      <c r="AD146" s="83"/>
    </row>
    <row r="147" spans="1:30" ht="18" hidden="1" customHeight="1">
      <c r="A147" s="90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22"/>
      <c r="O147" s="315"/>
      <c r="P147" s="312"/>
      <c r="Q147" s="284"/>
      <c r="R147" s="355"/>
      <c r="S147" s="284"/>
      <c r="T147" s="284"/>
      <c r="U147" s="284"/>
      <c r="V147" s="284"/>
      <c r="W147" s="284"/>
      <c r="X147" s="284"/>
      <c r="Y147" s="284"/>
      <c r="Z147" s="284"/>
      <c r="AA147" s="284"/>
      <c r="AB147" s="284"/>
      <c r="AC147" s="284"/>
      <c r="AD147" s="83"/>
    </row>
    <row r="148" spans="1:30" ht="18" hidden="1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322"/>
      <c r="O148" s="315"/>
      <c r="P148" s="312"/>
      <c r="Q148" s="284"/>
      <c r="R148" s="355"/>
      <c r="S148" s="284"/>
      <c r="T148" s="284"/>
      <c r="U148" s="284"/>
      <c r="V148" s="284"/>
      <c r="W148" s="284"/>
      <c r="X148" s="284"/>
      <c r="Y148" s="284"/>
      <c r="Z148" s="284"/>
      <c r="AA148" s="284"/>
      <c r="AB148" s="284"/>
      <c r="AC148" s="284"/>
      <c r="AD148" s="83"/>
    </row>
    <row r="149" spans="1:30" ht="18" hidden="1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322"/>
      <c r="O149" s="315"/>
      <c r="P149" s="312"/>
      <c r="Q149" s="284"/>
      <c r="R149" s="355"/>
      <c r="S149" s="284"/>
      <c r="T149" s="284"/>
      <c r="U149" s="284"/>
      <c r="V149" s="284"/>
      <c r="W149" s="284"/>
      <c r="X149" s="284"/>
      <c r="Y149" s="284"/>
      <c r="Z149" s="284"/>
      <c r="AA149" s="284"/>
      <c r="AB149" s="284"/>
      <c r="AC149" s="284"/>
      <c r="AD149" s="83"/>
    </row>
    <row r="150" spans="1:30" ht="18" hidden="1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322"/>
      <c r="O150" s="315"/>
      <c r="P150" s="312"/>
      <c r="Q150" s="306"/>
      <c r="R150" s="355"/>
      <c r="S150" s="306"/>
      <c r="T150" s="306"/>
      <c r="U150" s="306"/>
      <c r="V150" s="306"/>
      <c r="W150" s="306"/>
      <c r="X150" s="306"/>
      <c r="Y150" s="306"/>
      <c r="Z150" s="306"/>
      <c r="AA150" s="306"/>
      <c r="AB150" s="306"/>
      <c r="AC150" s="306"/>
      <c r="AD150" s="83"/>
    </row>
    <row r="151" spans="1:30" ht="18" customHeight="1">
      <c r="A151" s="104">
        <v>8</v>
      </c>
      <c r="B151" s="183" t="s">
        <v>92</v>
      </c>
      <c r="C151" s="101" t="s">
        <v>93</v>
      </c>
      <c r="D151" s="42">
        <v>21100119802</v>
      </c>
      <c r="E151" s="43" t="s">
        <v>161</v>
      </c>
      <c r="F151" s="44" t="s">
        <v>185</v>
      </c>
      <c r="G151" s="65">
        <v>1</v>
      </c>
      <c r="H151" s="144">
        <v>6</v>
      </c>
      <c r="I151" s="144">
        <v>48</v>
      </c>
      <c r="J151" s="80">
        <v>33</v>
      </c>
      <c r="K151" s="87">
        <f t="shared" si="6"/>
        <v>1</v>
      </c>
      <c r="L151" s="87">
        <f t="shared" si="7"/>
        <v>1.1000000000000001</v>
      </c>
      <c r="M151" s="46">
        <f t="shared" si="8"/>
        <v>45.6</v>
      </c>
      <c r="N151" s="321">
        <v>0</v>
      </c>
      <c r="O151" s="321">
        <v>0</v>
      </c>
      <c r="P151" s="307">
        <f>SUM(M151:M170)+N151+O151</f>
        <v>509.1</v>
      </c>
      <c r="Q151" s="321">
        <v>0</v>
      </c>
      <c r="R151" s="307">
        <v>0</v>
      </c>
      <c r="S151" s="309">
        <v>267.2</v>
      </c>
      <c r="T151" s="314">
        <v>267.2</v>
      </c>
      <c r="U151" s="309">
        <v>112</v>
      </c>
      <c r="V151" s="317">
        <v>112</v>
      </c>
      <c r="W151" s="309">
        <v>56</v>
      </c>
      <c r="X151" s="314">
        <v>56</v>
      </c>
      <c r="Y151" s="307">
        <f>ROUND((P151-T151),1)</f>
        <v>241.9</v>
      </c>
      <c r="Z151" s="307">
        <f>IF(OR(SUM(V151:V170)="",SUM(Q151:Q170)=""),0,IF(OR(SUM(U151:U170)=320,SUM(V151:V170)&gt;0),ROUND((SUM(Q151:Q170)-SUM(V151:V170)),1),0))</f>
        <v>-112</v>
      </c>
      <c r="AA151" s="307">
        <f>IF(OR(SUM(X151:X170)="",SUM(R151:R170)=""),0,IF(OR(SUM(W151:W170)=160,SUM(X151:X170)&gt;0),ROUND((SUM(R151:R170)-SUM(X151:X170)),1),0))</f>
        <v>-56</v>
      </c>
      <c r="AB151" s="332"/>
      <c r="AC151" s="337">
        <f>SUM(Y151:AA170)</f>
        <v>73.900000000000006</v>
      </c>
      <c r="AD151" s="83"/>
    </row>
    <row r="152" spans="1:30" s="260" customFormat="1" ht="18" customHeight="1">
      <c r="A152" s="121"/>
      <c r="B152" s="271"/>
      <c r="C152" s="96"/>
      <c r="D152" s="42">
        <v>21100119804</v>
      </c>
      <c r="E152" s="43" t="s">
        <v>161</v>
      </c>
      <c r="F152" s="44" t="s">
        <v>146</v>
      </c>
      <c r="G152" s="65">
        <v>1</v>
      </c>
      <c r="H152" s="145"/>
      <c r="I152" s="145">
        <v>60</v>
      </c>
      <c r="J152" s="80">
        <v>30</v>
      </c>
      <c r="K152" s="87">
        <f t="shared" si="6"/>
        <v>0</v>
      </c>
      <c r="L152" s="87">
        <f t="shared" si="7"/>
        <v>1.1000000000000001</v>
      </c>
      <c r="M152" s="46">
        <f t="shared" si="8"/>
        <v>49.5</v>
      </c>
      <c r="N152" s="322"/>
      <c r="O152" s="322"/>
      <c r="P152" s="312"/>
      <c r="Q152" s="322"/>
      <c r="R152" s="312"/>
      <c r="S152" s="310"/>
      <c r="T152" s="315"/>
      <c r="U152" s="310"/>
      <c r="V152" s="318"/>
      <c r="W152" s="310"/>
      <c r="X152" s="315"/>
      <c r="Y152" s="312"/>
      <c r="Z152" s="312"/>
      <c r="AA152" s="312"/>
      <c r="AB152" s="333"/>
      <c r="AC152" s="338"/>
      <c r="AD152" s="83"/>
    </row>
    <row r="153" spans="1:30" ht="18" customHeight="1">
      <c r="A153" s="90"/>
      <c r="B153" s="88"/>
      <c r="C153" s="89"/>
      <c r="D153" s="42"/>
      <c r="E153" s="43" t="s">
        <v>228</v>
      </c>
      <c r="F153" s="44" t="s">
        <v>147</v>
      </c>
      <c r="G153" s="65">
        <v>2</v>
      </c>
      <c r="H153" s="145">
        <v>15</v>
      </c>
      <c r="I153" s="146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72</v>
      </c>
      <c r="N153" s="322"/>
      <c r="O153" s="322"/>
      <c r="P153" s="284"/>
      <c r="Q153" s="322"/>
      <c r="R153" s="284"/>
      <c r="S153" s="284"/>
      <c r="T153" s="284"/>
      <c r="U153" s="284"/>
      <c r="V153" s="284"/>
      <c r="W153" s="284"/>
      <c r="X153" s="284"/>
      <c r="Y153" s="284"/>
      <c r="Z153" s="284"/>
      <c r="AA153" s="284"/>
      <c r="AB153" s="289"/>
      <c r="AC153" s="339"/>
      <c r="AD153" s="83"/>
    </row>
    <row r="154" spans="1:30" ht="18" customHeight="1">
      <c r="A154" s="90"/>
      <c r="B154" s="88"/>
      <c r="C154" s="89"/>
      <c r="D154" s="42"/>
      <c r="E154" s="43" t="s">
        <v>228</v>
      </c>
      <c r="F154" s="44" t="s">
        <v>521</v>
      </c>
      <c r="G154" s="65">
        <v>2</v>
      </c>
      <c r="H154" s="145">
        <v>30</v>
      </c>
      <c r="I154" s="146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90</v>
      </c>
      <c r="N154" s="322"/>
      <c r="O154" s="322"/>
      <c r="P154" s="284"/>
      <c r="Q154" s="322"/>
      <c r="R154" s="284"/>
      <c r="S154" s="284"/>
      <c r="T154" s="284"/>
      <c r="U154" s="284"/>
      <c r="V154" s="284"/>
      <c r="W154" s="284"/>
      <c r="X154" s="284"/>
      <c r="Y154" s="284"/>
      <c r="Z154" s="284"/>
      <c r="AA154" s="284"/>
      <c r="AB154" s="289"/>
      <c r="AC154" s="339"/>
      <c r="AD154" s="83"/>
    </row>
    <row r="155" spans="1:30" s="260" customFormat="1" ht="18" customHeight="1">
      <c r="A155" s="121"/>
      <c r="B155" s="88"/>
      <c r="C155" s="89"/>
      <c r="D155" s="42"/>
      <c r="E155" s="43" t="s">
        <v>228</v>
      </c>
      <c r="F155" s="44" t="s">
        <v>520</v>
      </c>
      <c r="G155" s="65">
        <v>2</v>
      </c>
      <c r="H155" s="145">
        <v>30</v>
      </c>
      <c r="I155" s="146">
        <v>60</v>
      </c>
      <c r="J155" s="80">
        <v>40</v>
      </c>
      <c r="K155" s="87">
        <f t="shared" si="6"/>
        <v>1.2</v>
      </c>
      <c r="L155" s="87">
        <f t="shared" si="7"/>
        <v>1.2</v>
      </c>
      <c r="M155" s="46">
        <f t="shared" si="8"/>
        <v>90</v>
      </c>
      <c r="N155" s="322"/>
      <c r="O155" s="322"/>
      <c r="P155" s="306"/>
      <c r="Q155" s="322"/>
      <c r="R155" s="306"/>
      <c r="S155" s="306"/>
      <c r="T155" s="306"/>
      <c r="U155" s="306"/>
      <c r="V155" s="306"/>
      <c r="W155" s="306"/>
      <c r="X155" s="306"/>
      <c r="Y155" s="306"/>
      <c r="Z155" s="306"/>
      <c r="AA155" s="306"/>
      <c r="AB155" s="289"/>
      <c r="AC155" s="340"/>
      <c r="AD155" s="83"/>
    </row>
    <row r="156" spans="1:30" s="206" customFormat="1" ht="18" customHeight="1">
      <c r="A156" s="121"/>
      <c r="B156" s="88"/>
      <c r="C156" s="89"/>
      <c r="D156" s="42"/>
      <c r="E156" s="43" t="s">
        <v>228</v>
      </c>
      <c r="F156" s="44" t="s">
        <v>68</v>
      </c>
      <c r="G156" s="65">
        <v>2</v>
      </c>
      <c r="H156" s="145">
        <v>15</v>
      </c>
      <c r="I156" s="146">
        <v>60</v>
      </c>
      <c r="J156" s="80">
        <v>40</v>
      </c>
      <c r="K156" s="87">
        <f t="shared" si="6"/>
        <v>1.2</v>
      </c>
      <c r="L156" s="87">
        <f t="shared" si="7"/>
        <v>1.2</v>
      </c>
      <c r="M156" s="46">
        <f t="shared" si="8"/>
        <v>72</v>
      </c>
      <c r="N156" s="322"/>
      <c r="O156" s="322"/>
      <c r="P156" s="306"/>
      <c r="Q156" s="322"/>
      <c r="R156" s="306"/>
      <c r="S156" s="306"/>
      <c r="T156" s="306"/>
      <c r="U156" s="306"/>
      <c r="V156" s="306"/>
      <c r="W156" s="306"/>
      <c r="X156" s="306"/>
      <c r="Y156" s="306"/>
      <c r="Z156" s="306"/>
      <c r="AA156" s="306"/>
      <c r="AB156" s="289"/>
      <c r="AC156" s="340"/>
      <c r="AD156" s="83"/>
    </row>
    <row r="157" spans="1:30" ht="18" customHeight="1">
      <c r="A157" s="90"/>
      <c r="B157" s="88"/>
      <c r="C157" s="89"/>
      <c r="D157" s="42"/>
      <c r="E157" s="43" t="s">
        <v>161</v>
      </c>
      <c r="F157" s="44" t="s">
        <v>378</v>
      </c>
      <c r="G157" s="65">
        <v>2</v>
      </c>
      <c r="H157" s="142">
        <v>30</v>
      </c>
      <c r="I157" s="142">
        <v>60</v>
      </c>
      <c r="J157" s="80">
        <v>40</v>
      </c>
      <c r="K157" s="87">
        <f t="shared" si="6"/>
        <v>1.2</v>
      </c>
      <c r="L157" s="87">
        <f t="shared" si="7"/>
        <v>1.2</v>
      </c>
      <c r="M157" s="46">
        <f t="shared" si="8"/>
        <v>90</v>
      </c>
      <c r="N157" s="322"/>
      <c r="O157" s="322"/>
      <c r="P157" s="284"/>
      <c r="Q157" s="322"/>
      <c r="R157" s="284"/>
      <c r="S157" s="284"/>
      <c r="T157" s="284"/>
      <c r="U157" s="284"/>
      <c r="V157" s="284"/>
      <c r="W157" s="284"/>
      <c r="X157" s="284"/>
      <c r="Y157" s="284"/>
      <c r="Z157" s="284"/>
      <c r="AA157" s="284"/>
      <c r="AB157" s="289"/>
      <c r="AC157" s="339"/>
      <c r="AD157" s="83"/>
    </row>
    <row r="158" spans="1:30" ht="18" hidden="1" customHeight="1">
      <c r="A158" s="121"/>
      <c r="B158" s="88"/>
      <c r="C158" s="89"/>
      <c r="D158" s="42"/>
      <c r="E158" s="43"/>
      <c r="F158" s="44"/>
      <c r="G158" s="65"/>
      <c r="H158" s="142"/>
      <c r="I158" s="142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22"/>
      <c r="O158" s="322"/>
      <c r="P158" s="306"/>
      <c r="Q158" s="322"/>
      <c r="R158" s="306"/>
      <c r="S158" s="306"/>
      <c r="T158" s="306"/>
      <c r="U158" s="306"/>
      <c r="V158" s="306"/>
      <c r="W158" s="306"/>
      <c r="X158" s="306"/>
      <c r="Y158" s="306"/>
      <c r="Z158" s="306"/>
      <c r="AA158" s="306"/>
      <c r="AB158" s="289"/>
      <c r="AC158" s="340"/>
      <c r="AD158" s="83"/>
    </row>
    <row r="159" spans="1:30" ht="18" hidden="1" customHeight="1">
      <c r="A159" s="121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22"/>
      <c r="O159" s="322"/>
      <c r="P159" s="306"/>
      <c r="Q159" s="322"/>
      <c r="R159" s="306"/>
      <c r="S159" s="306"/>
      <c r="T159" s="306"/>
      <c r="U159" s="306"/>
      <c r="V159" s="306"/>
      <c r="W159" s="306"/>
      <c r="X159" s="306"/>
      <c r="Y159" s="306"/>
      <c r="Z159" s="306"/>
      <c r="AA159" s="306"/>
      <c r="AB159" s="289"/>
      <c r="AC159" s="340"/>
      <c r="AD159" s="83"/>
    </row>
    <row r="160" spans="1:30" ht="18" hidden="1" customHeight="1">
      <c r="A160" s="121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22"/>
      <c r="O160" s="322"/>
      <c r="P160" s="306"/>
      <c r="Q160" s="322"/>
      <c r="R160" s="306"/>
      <c r="S160" s="306"/>
      <c r="T160" s="306"/>
      <c r="U160" s="306"/>
      <c r="V160" s="306"/>
      <c r="W160" s="306"/>
      <c r="X160" s="306"/>
      <c r="Y160" s="306"/>
      <c r="Z160" s="306"/>
      <c r="AA160" s="306"/>
      <c r="AB160" s="289"/>
      <c r="AC160" s="340"/>
      <c r="AD160" s="83"/>
    </row>
    <row r="161" spans="1:30" ht="18" hidden="1" customHeight="1">
      <c r="A161" s="121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22"/>
      <c r="O161" s="322"/>
      <c r="P161" s="306"/>
      <c r="Q161" s="322"/>
      <c r="R161" s="306"/>
      <c r="S161" s="306"/>
      <c r="T161" s="306"/>
      <c r="U161" s="306"/>
      <c r="V161" s="306"/>
      <c r="W161" s="306"/>
      <c r="X161" s="306"/>
      <c r="Y161" s="306"/>
      <c r="Z161" s="306"/>
      <c r="AA161" s="306"/>
      <c r="AB161" s="289"/>
      <c r="AC161" s="340"/>
      <c r="AD161" s="83"/>
    </row>
    <row r="162" spans="1:30" ht="18" hidden="1" customHeight="1">
      <c r="A162" s="121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22"/>
      <c r="O162" s="322"/>
      <c r="P162" s="306"/>
      <c r="Q162" s="322"/>
      <c r="R162" s="306"/>
      <c r="S162" s="306"/>
      <c r="T162" s="306"/>
      <c r="U162" s="306"/>
      <c r="V162" s="306"/>
      <c r="W162" s="306"/>
      <c r="X162" s="306"/>
      <c r="Y162" s="306"/>
      <c r="Z162" s="306"/>
      <c r="AA162" s="306"/>
      <c r="AB162" s="289"/>
      <c r="AC162" s="340"/>
      <c r="AD162" s="83"/>
    </row>
    <row r="163" spans="1:30" ht="18" hidden="1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22"/>
      <c r="O163" s="322"/>
      <c r="P163" s="284"/>
      <c r="Q163" s="322"/>
      <c r="R163" s="284"/>
      <c r="S163" s="284"/>
      <c r="T163" s="284"/>
      <c r="U163" s="284"/>
      <c r="V163" s="284"/>
      <c r="W163" s="284"/>
      <c r="X163" s="284"/>
      <c r="Y163" s="284"/>
      <c r="Z163" s="284"/>
      <c r="AA163" s="284"/>
      <c r="AB163" s="289"/>
      <c r="AC163" s="339"/>
      <c r="AD163" s="83"/>
    </row>
    <row r="164" spans="1:30" ht="18" hidden="1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22"/>
      <c r="O164" s="322"/>
      <c r="P164" s="284"/>
      <c r="Q164" s="322"/>
      <c r="R164" s="284"/>
      <c r="S164" s="284"/>
      <c r="T164" s="284"/>
      <c r="U164" s="284"/>
      <c r="V164" s="284"/>
      <c r="W164" s="284"/>
      <c r="X164" s="284"/>
      <c r="Y164" s="284"/>
      <c r="Z164" s="284"/>
      <c r="AA164" s="284"/>
      <c r="AB164" s="289"/>
      <c r="AC164" s="339"/>
      <c r="AD164" s="83"/>
    </row>
    <row r="165" spans="1:30" ht="18" hidden="1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22"/>
      <c r="O165" s="322"/>
      <c r="P165" s="284"/>
      <c r="Q165" s="322"/>
      <c r="R165" s="284"/>
      <c r="S165" s="284"/>
      <c r="T165" s="284"/>
      <c r="U165" s="284"/>
      <c r="V165" s="284"/>
      <c r="W165" s="284"/>
      <c r="X165" s="284"/>
      <c r="Y165" s="284"/>
      <c r="Z165" s="284"/>
      <c r="AA165" s="284"/>
      <c r="AB165" s="289"/>
      <c r="AC165" s="339"/>
      <c r="AD165" s="83"/>
    </row>
    <row r="166" spans="1:30" ht="18" hidden="1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22"/>
      <c r="O166" s="322"/>
      <c r="P166" s="284"/>
      <c r="Q166" s="322"/>
      <c r="R166" s="284"/>
      <c r="S166" s="284"/>
      <c r="T166" s="284"/>
      <c r="U166" s="284"/>
      <c r="V166" s="284"/>
      <c r="W166" s="284"/>
      <c r="X166" s="284"/>
      <c r="Y166" s="284"/>
      <c r="Z166" s="284"/>
      <c r="AA166" s="284"/>
      <c r="AB166" s="289"/>
      <c r="AC166" s="339"/>
      <c r="AD166" s="83"/>
    </row>
    <row r="167" spans="1:30" ht="18" hidden="1" customHeight="1">
      <c r="A167" s="90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22"/>
      <c r="O167" s="322"/>
      <c r="P167" s="284"/>
      <c r="Q167" s="322"/>
      <c r="R167" s="284"/>
      <c r="S167" s="284"/>
      <c r="T167" s="284"/>
      <c r="U167" s="284"/>
      <c r="V167" s="284"/>
      <c r="W167" s="284"/>
      <c r="X167" s="284"/>
      <c r="Y167" s="284"/>
      <c r="Z167" s="284"/>
      <c r="AA167" s="284"/>
      <c r="AB167" s="289"/>
      <c r="AC167" s="339"/>
      <c r="AD167" s="83"/>
    </row>
    <row r="168" spans="1:30" ht="18" hidden="1" customHeight="1">
      <c r="A168" s="90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322"/>
      <c r="O168" s="322"/>
      <c r="P168" s="284"/>
      <c r="Q168" s="322"/>
      <c r="R168" s="284"/>
      <c r="S168" s="284"/>
      <c r="T168" s="284"/>
      <c r="U168" s="284"/>
      <c r="V168" s="284"/>
      <c r="W168" s="284"/>
      <c r="X168" s="284"/>
      <c r="Y168" s="284"/>
      <c r="Z168" s="284"/>
      <c r="AA168" s="284"/>
      <c r="AB168" s="289"/>
      <c r="AC168" s="339"/>
      <c r="AD168" s="83"/>
    </row>
    <row r="169" spans="1:30" ht="18" hidden="1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322"/>
      <c r="O169" s="322"/>
      <c r="P169" s="284"/>
      <c r="Q169" s="322"/>
      <c r="R169" s="284"/>
      <c r="S169" s="284"/>
      <c r="T169" s="284"/>
      <c r="U169" s="284"/>
      <c r="V169" s="284"/>
      <c r="W169" s="284"/>
      <c r="X169" s="284"/>
      <c r="Y169" s="284"/>
      <c r="Z169" s="284"/>
      <c r="AA169" s="284"/>
      <c r="AB169" s="289"/>
      <c r="AC169" s="339"/>
      <c r="AD169" s="83"/>
    </row>
    <row r="170" spans="1:30" ht="18" hidden="1" customHeight="1">
      <c r="A170" s="65"/>
      <c r="B170" s="66"/>
      <c r="C170" s="67"/>
      <c r="D170" s="126"/>
      <c r="E170" s="127"/>
      <c r="F170" s="128"/>
      <c r="G170" s="147"/>
      <c r="H170" s="148"/>
      <c r="I170" s="149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22"/>
      <c r="O170" s="322"/>
      <c r="P170" s="285"/>
      <c r="Q170" s="322"/>
      <c r="R170" s="284"/>
      <c r="S170" s="284"/>
      <c r="T170" s="284"/>
      <c r="U170" s="284"/>
      <c r="V170" s="284"/>
      <c r="W170" s="284"/>
      <c r="X170" s="284"/>
      <c r="Y170" s="284"/>
      <c r="Z170" s="284"/>
      <c r="AA170" s="284"/>
      <c r="AB170" s="282"/>
      <c r="AC170" s="339"/>
      <c r="AD170" s="83"/>
    </row>
    <row r="171" spans="1:30" ht="18" customHeight="1">
      <c r="A171" s="104">
        <v>9</v>
      </c>
      <c r="B171" s="183" t="s">
        <v>268</v>
      </c>
      <c r="C171" s="101" t="s">
        <v>269</v>
      </c>
      <c r="D171" s="126" t="s">
        <v>270</v>
      </c>
      <c r="E171" s="127" t="s">
        <v>271</v>
      </c>
      <c r="F171" s="128" t="s">
        <v>272</v>
      </c>
      <c r="G171" s="186">
        <v>1</v>
      </c>
      <c r="H171" s="148">
        <v>15</v>
      </c>
      <c r="I171" s="149">
        <v>60</v>
      </c>
      <c r="J171" s="80">
        <v>45</v>
      </c>
      <c r="K171" s="87">
        <f t="shared" si="6"/>
        <v>1.2</v>
      </c>
      <c r="L171" s="87">
        <f t="shared" si="7"/>
        <v>1.2</v>
      </c>
      <c r="M171" s="46">
        <f t="shared" si="8"/>
        <v>72</v>
      </c>
      <c r="N171" s="321">
        <v>67.5</v>
      </c>
      <c r="O171" s="321">
        <v>0</v>
      </c>
      <c r="P171" s="307">
        <f>SUM(M171:M189)+N171+O171</f>
        <v>729.1</v>
      </c>
      <c r="Q171" s="321">
        <v>0</v>
      </c>
      <c r="R171" s="307">
        <v>44</v>
      </c>
      <c r="S171" s="309">
        <v>450</v>
      </c>
      <c r="T171" s="314">
        <v>450</v>
      </c>
      <c r="U171" s="309">
        <v>112</v>
      </c>
      <c r="V171" s="317">
        <v>112</v>
      </c>
      <c r="W171" s="309">
        <v>56</v>
      </c>
      <c r="X171" s="314">
        <v>56</v>
      </c>
      <c r="Y171" s="301">
        <f t="shared" ref="Y171" si="9">ROUND((P171-T171),1)</f>
        <v>279.10000000000002</v>
      </c>
      <c r="Z171" s="303">
        <f>IF(OR(SUM(V171:V188)="",SUM(Q171:Q188)=""),0,IF(OR(SUM(U171:U188)=320,SUM(V171:V188)&gt;0),ROUND((SUM(Q171:Q188)-SUM(V171:V188)),1),0))</f>
        <v>-112</v>
      </c>
      <c r="AA171" s="303">
        <f>IF(OR(SUM(X171:X188)="",SUM(R171:R188)=""),0,IF(OR(SUM(W171:W188)=160,SUM(X171:X188)&gt;0),ROUND((SUM(R171:R188)-SUM(X171:X188)),1),0))</f>
        <v>-12</v>
      </c>
      <c r="AB171" s="334"/>
      <c r="AC171" s="319">
        <f>SUM(Y171:AA188)</f>
        <v>155.10000000000002</v>
      </c>
      <c r="AD171" s="83"/>
    </row>
    <row r="172" spans="1:30" ht="18" customHeight="1">
      <c r="A172" s="121"/>
      <c r="B172" s="109"/>
      <c r="C172" s="110"/>
      <c r="D172" s="126" t="s">
        <v>273</v>
      </c>
      <c r="E172" s="127" t="s">
        <v>274</v>
      </c>
      <c r="F172" s="128" t="s">
        <v>146</v>
      </c>
      <c r="G172" s="186">
        <v>1</v>
      </c>
      <c r="H172" s="148">
        <v>15</v>
      </c>
      <c r="I172" s="149">
        <v>60</v>
      </c>
      <c r="J172" s="80">
        <v>58</v>
      </c>
      <c r="K172" s="87">
        <f t="shared" si="6"/>
        <v>1.2</v>
      </c>
      <c r="L172" s="87">
        <f t="shared" si="7"/>
        <v>1.2</v>
      </c>
      <c r="M172" s="46">
        <f t="shared" si="8"/>
        <v>72</v>
      </c>
      <c r="N172" s="322"/>
      <c r="O172" s="322"/>
      <c r="P172" s="284"/>
      <c r="Q172" s="322"/>
      <c r="R172" s="284"/>
      <c r="S172" s="284"/>
      <c r="T172" s="284"/>
      <c r="U172" s="284"/>
      <c r="V172" s="284"/>
      <c r="W172" s="284"/>
      <c r="X172" s="284"/>
      <c r="Y172" s="289"/>
      <c r="Z172" s="289"/>
      <c r="AA172" s="289"/>
      <c r="AB172" s="289"/>
      <c r="AC172" s="289"/>
      <c r="AD172" s="83"/>
    </row>
    <row r="173" spans="1:30" ht="18" customHeight="1">
      <c r="A173" s="121"/>
      <c r="B173" s="109"/>
      <c r="C173" s="110"/>
      <c r="D173" s="126" t="s">
        <v>275</v>
      </c>
      <c r="E173" s="127" t="s">
        <v>274</v>
      </c>
      <c r="F173" s="128" t="s">
        <v>232</v>
      </c>
      <c r="G173" s="186">
        <v>1</v>
      </c>
      <c r="H173" s="148">
        <v>15</v>
      </c>
      <c r="I173" s="149">
        <v>60</v>
      </c>
      <c r="J173" s="80">
        <v>54</v>
      </c>
      <c r="K173" s="87">
        <f t="shared" si="6"/>
        <v>1.2</v>
      </c>
      <c r="L173" s="87">
        <f t="shared" si="7"/>
        <v>1.2</v>
      </c>
      <c r="M173" s="46">
        <f t="shared" si="8"/>
        <v>72</v>
      </c>
      <c r="N173" s="322"/>
      <c r="O173" s="322"/>
      <c r="P173" s="284"/>
      <c r="Q173" s="322"/>
      <c r="R173" s="284"/>
      <c r="S173" s="284"/>
      <c r="T173" s="284"/>
      <c r="U173" s="284"/>
      <c r="V173" s="284"/>
      <c r="W173" s="284"/>
      <c r="X173" s="284"/>
      <c r="Y173" s="289"/>
      <c r="Z173" s="289"/>
      <c r="AA173" s="289"/>
      <c r="AB173" s="289"/>
      <c r="AC173" s="289"/>
      <c r="AD173" s="83"/>
    </row>
    <row r="174" spans="1:30" ht="18" customHeight="1">
      <c r="A174" s="121"/>
      <c r="B174" s="109"/>
      <c r="C174" s="110"/>
      <c r="D174" s="126" t="s">
        <v>276</v>
      </c>
      <c r="E174" s="127" t="s">
        <v>218</v>
      </c>
      <c r="F174" s="128" t="s">
        <v>206</v>
      </c>
      <c r="G174" s="186"/>
      <c r="H174" s="148"/>
      <c r="I174" s="149"/>
      <c r="J174" s="80"/>
      <c r="K174" s="87">
        <f t="shared" si="6"/>
        <v>0</v>
      </c>
      <c r="L174" s="87">
        <f t="shared" si="7"/>
        <v>0</v>
      </c>
      <c r="M174" s="46">
        <f t="shared" si="8"/>
        <v>0</v>
      </c>
      <c r="N174" s="322"/>
      <c r="O174" s="322"/>
      <c r="P174" s="284"/>
      <c r="Q174" s="322"/>
      <c r="R174" s="284"/>
      <c r="S174" s="284"/>
      <c r="T174" s="284"/>
      <c r="U174" s="284"/>
      <c r="V174" s="284"/>
      <c r="W174" s="284"/>
      <c r="X174" s="284"/>
      <c r="Y174" s="289"/>
      <c r="Z174" s="289"/>
      <c r="AA174" s="289"/>
      <c r="AB174" s="289"/>
      <c r="AC174" s="289"/>
      <c r="AD174" s="83"/>
    </row>
    <row r="175" spans="1:30" ht="18" customHeight="1">
      <c r="A175" s="121"/>
      <c r="B175" s="109"/>
      <c r="C175" s="110"/>
      <c r="D175" s="126"/>
      <c r="E175" s="127" t="s">
        <v>351</v>
      </c>
      <c r="F175" s="128" t="s">
        <v>172</v>
      </c>
      <c r="G175" s="186">
        <v>2</v>
      </c>
      <c r="H175" s="148">
        <v>15</v>
      </c>
      <c r="I175" s="149"/>
      <c r="J175" s="80">
        <v>60</v>
      </c>
      <c r="K175" s="87">
        <f t="shared" si="6"/>
        <v>1.2</v>
      </c>
      <c r="L175" s="87">
        <f t="shared" si="7"/>
        <v>0</v>
      </c>
      <c r="M175" s="46">
        <f t="shared" si="8"/>
        <v>18</v>
      </c>
      <c r="N175" s="322"/>
      <c r="O175" s="322"/>
      <c r="P175" s="284"/>
      <c r="Q175" s="322"/>
      <c r="R175" s="284"/>
      <c r="S175" s="284"/>
      <c r="T175" s="284"/>
      <c r="U175" s="284"/>
      <c r="V175" s="284"/>
      <c r="W175" s="284"/>
      <c r="X175" s="284"/>
      <c r="Y175" s="289"/>
      <c r="Z175" s="289"/>
      <c r="AA175" s="289"/>
      <c r="AB175" s="289"/>
      <c r="AC175" s="289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358</v>
      </c>
      <c r="F176" s="128" t="s">
        <v>172</v>
      </c>
      <c r="G176" s="186">
        <v>2</v>
      </c>
      <c r="H176" s="148"/>
      <c r="I176" s="149">
        <v>60</v>
      </c>
      <c r="J176" s="80">
        <v>30</v>
      </c>
      <c r="K176" s="87">
        <f t="shared" si="6"/>
        <v>0</v>
      </c>
      <c r="L176" s="87">
        <f t="shared" si="7"/>
        <v>1.1000000000000001</v>
      </c>
      <c r="M176" s="46">
        <f t="shared" si="8"/>
        <v>49.5</v>
      </c>
      <c r="N176" s="322"/>
      <c r="O176" s="322"/>
      <c r="P176" s="306"/>
      <c r="Q176" s="322"/>
      <c r="R176" s="306"/>
      <c r="S176" s="306"/>
      <c r="T176" s="306"/>
      <c r="U176" s="306"/>
      <c r="V176" s="306"/>
      <c r="W176" s="306"/>
      <c r="X176" s="306"/>
      <c r="Y176" s="289"/>
      <c r="Z176" s="289"/>
      <c r="AA176" s="289"/>
      <c r="AB176" s="289"/>
      <c r="AC176" s="289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359</v>
      </c>
      <c r="F177" s="128" t="s">
        <v>172</v>
      </c>
      <c r="G177" s="186">
        <v>2</v>
      </c>
      <c r="H177" s="148"/>
      <c r="I177" s="149">
        <v>60</v>
      </c>
      <c r="J177" s="80">
        <v>30</v>
      </c>
      <c r="K177" s="87">
        <f t="shared" si="6"/>
        <v>0</v>
      </c>
      <c r="L177" s="87">
        <f t="shared" si="7"/>
        <v>1.1000000000000001</v>
      </c>
      <c r="M177" s="46">
        <f t="shared" si="8"/>
        <v>49.5</v>
      </c>
      <c r="N177" s="322"/>
      <c r="O177" s="322"/>
      <c r="P177" s="306"/>
      <c r="Q177" s="322"/>
      <c r="R177" s="306"/>
      <c r="S177" s="306"/>
      <c r="T177" s="306"/>
      <c r="U177" s="306"/>
      <c r="V177" s="306"/>
      <c r="W177" s="306"/>
      <c r="X177" s="306"/>
      <c r="Y177" s="289"/>
      <c r="Z177" s="289"/>
      <c r="AA177" s="289"/>
      <c r="AB177" s="289"/>
      <c r="AC177" s="289"/>
      <c r="AD177" s="83"/>
    </row>
    <row r="178" spans="1:30" ht="18" customHeight="1">
      <c r="A178" s="121"/>
      <c r="B178" s="109"/>
      <c r="C178" s="110"/>
      <c r="D178" s="126"/>
      <c r="E178" s="127" t="s">
        <v>353</v>
      </c>
      <c r="F178" s="128" t="s">
        <v>172</v>
      </c>
      <c r="G178" s="186">
        <v>2</v>
      </c>
      <c r="H178" s="148">
        <v>15</v>
      </c>
      <c r="I178" s="149"/>
      <c r="J178" s="80">
        <v>60</v>
      </c>
      <c r="K178" s="87">
        <f t="shared" ref="K178:K180" si="10">IF(OR(LEFT(E178,2)="ĐA",LEFT(E178,2)="DA",LEFT(E178,5)="Đồ án",LEFT(E178,5)="Đồán ",LEFT(E178,9)="Sinh hoạt",LEFT(E178,9)="sinh hoạt",LEFT(E178,6)="Cố vấn",LEFT(E178,6)="cố vấn",LEFT(E178,4)="cvht",LEFT(E178,4)="CVHT",LEFT(E178,4)="shcn",LEFT(E178,4)="SHCN"),0,(IF(AND(H178&gt;0,J178&gt;0),IF(J178&gt;60,1.3,IF(J178&gt;35,1.2,1)),0)))</f>
        <v>1.2</v>
      </c>
      <c r="L178" s="87">
        <f t="shared" ref="L178:L180" si="11">IF(OR(LEFT(E178,2)="ĐA",LEFT(E178,2)="DA",LEFT(E178,5)="Đồ án",LEFT(E178,5)="Đồán "),0,IF(AND(J178&gt;0,I178&gt;0),IF(AND(OR(LEFT(E178,4)="GDQP",LEFT(E178,4)="gdqp",LEFT(E178,19)="Giáo dục quốc phòng"),J178&gt;50),1.3,IF(J178&gt;35,1.2,IF(J178&gt;29,1.1,1))),0))</f>
        <v>0</v>
      </c>
      <c r="M178" s="46">
        <f t="shared" ref="M178:M180" si="12">ROUND(IF(OR(LEFT(E178,2)="ĐA",LEFT(E178,2)="DA",LEFT(E178,5)="Đồ án",LEFT(E178,5)="Đồán "),J178*0.5,(IF(H178&gt;0,H178*K178,"0")+IF(I178&gt;0,(I178*0.75)*L178,"0"))),1)</f>
        <v>18</v>
      </c>
      <c r="N178" s="322"/>
      <c r="O178" s="322"/>
      <c r="P178" s="284"/>
      <c r="Q178" s="322"/>
      <c r="R178" s="284"/>
      <c r="S178" s="284"/>
      <c r="T178" s="284"/>
      <c r="U178" s="284"/>
      <c r="V178" s="284"/>
      <c r="W178" s="284"/>
      <c r="X178" s="284"/>
      <c r="Y178" s="289"/>
      <c r="Z178" s="289"/>
      <c r="AA178" s="289"/>
      <c r="AB178" s="289"/>
      <c r="AC178" s="289"/>
      <c r="AD178" s="83"/>
    </row>
    <row r="179" spans="1:30" s="206" customFormat="1" ht="18" customHeight="1">
      <c r="A179" s="121"/>
      <c r="B179" s="109"/>
      <c r="C179" s="110"/>
      <c r="D179" s="126"/>
      <c r="E179" s="127" t="s">
        <v>356</v>
      </c>
      <c r="F179" s="128" t="s">
        <v>172</v>
      </c>
      <c r="G179" s="186">
        <v>2</v>
      </c>
      <c r="H179" s="148"/>
      <c r="I179" s="149">
        <v>30</v>
      </c>
      <c r="J179" s="80">
        <v>30</v>
      </c>
      <c r="K179" s="87">
        <f t="shared" si="10"/>
        <v>0</v>
      </c>
      <c r="L179" s="87">
        <f t="shared" si="11"/>
        <v>1.1000000000000001</v>
      </c>
      <c r="M179" s="46">
        <f t="shared" si="12"/>
        <v>24.8</v>
      </c>
      <c r="N179" s="322"/>
      <c r="O179" s="322"/>
      <c r="P179" s="306"/>
      <c r="Q179" s="322"/>
      <c r="R179" s="306"/>
      <c r="S179" s="306"/>
      <c r="T179" s="306"/>
      <c r="U179" s="306"/>
      <c r="V179" s="306"/>
      <c r="W179" s="306"/>
      <c r="X179" s="306"/>
      <c r="Y179" s="289"/>
      <c r="Z179" s="289"/>
      <c r="AA179" s="289"/>
      <c r="AB179" s="289"/>
      <c r="AC179" s="289"/>
      <c r="AD179" s="83"/>
    </row>
    <row r="180" spans="1:30" s="206" customFormat="1" ht="18" customHeight="1">
      <c r="A180" s="121"/>
      <c r="B180" s="109"/>
      <c r="C180" s="110"/>
      <c r="D180" s="126"/>
      <c r="E180" s="127" t="s">
        <v>357</v>
      </c>
      <c r="F180" s="128" t="s">
        <v>172</v>
      </c>
      <c r="G180" s="186">
        <v>2</v>
      </c>
      <c r="H180" s="148"/>
      <c r="I180" s="149">
        <v>30</v>
      </c>
      <c r="J180" s="80">
        <v>30</v>
      </c>
      <c r="K180" s="87">
        <f t="shared" si="10"/>
        <v>0</v>
      </c>
      <c r="L180" s="87">
        <f t="shared" si="11"/>
        <v>1.1000000000000001</v>
      </c>
      <c r="M180" s="46">
        <f t="shared" si="12"/>
        <v>24.8</v>
      </c>
      <c r="N180" s="322"/>
      <c r="O180" s="322"/>
      <c r="P180" s="306"/>
      <c r="Q180" s="322"/>
      <c r="R180" s="306"/>
      <c r="S180" s="306"/>
      <c r="T180" s="306"/>
      <c r="U180" s="306"/>
      <c r="V180" s="306"/>
      <c r="W180" s="306"/>
      <c r="X180" s="306"/>
      <c r="Y180" s="289"/>
      <c r="Z180" s="289"/>
      <c r="AA180" s="289"/>
      <c r="AB180" s="289"/>
      <c r="AC180" s="289"/>
      <c r="AD180" s="83"/>
    </row>
    <row r="181" spans="1:30" ht="18" customHeight="1">
      <c r="A181" s="121"/>
      <c r="B181" s="109"/>
      <c r="C181" s="110"/>
      <c r="D181" s="126"/>
      <c r="E181" s="127" t="s">
        <v>370</v>
      </c>
      <c r="F181" s="128" t="s">
        <v>294</v>
      </c>
      <c r="G181" s="186">
        <v>2</v>
      </c>
      <c r="H181" s="148">
        <v>30</v>
      </c>
      <c r="I181" s="149">
        <v>60</v>
      </c>
      <c r="J181" s="80">
        <v>40</v>
      </c>
      <c r="K181" s="87">
        <f t="shared" si="6"/>
        <v>1.2</v>
      </c>
      <c r="L181" s="87">
        <f t="shared" si="7"/>
        <v>1.2</v>
      </c>
      <c r="M181" s="46">
        <f t="shared" si="8"/>
        <v>90</v>
      </c>
      <c r="N181" s="322"/>
      <c r="O181" s="322"/>
      <c r="P181" s="284"/>
      <c r="Q181" s="322"/>
      <c r="R181" s="284"/>
      <c r="S181" s="284"/>
      <c r="T181" s="284"/>
      <c r="U181" s="284"/>
      <c r="V181" s="284"/>
      <c r="W181" s="284"/>
      <c r="X181" s="284"/>
      <c r="Y181" s="289"/>
      <c r="Z181" s="289"/>
      <c r="AA181" s="289"/>
      <c r="AB181" s="289"/>
      <c r="AC181" s="289"/>
      <c r="AD181" s="83"/>
    </row>
    <row r="182" spans="1:30" ht="18" customHeight="1">
      <c r="A182" s="121"/>
      <c r="B182" s="109"/>
      <c r="C182" s="110"/>
      <c r="D182" s="126"/>
      <c r="E182" s="127" t="s">
        <v>370</v>
      </c>
      <c r="F182" s="128" t="s">
        <v>272</v>
      </c>
      <c r="G182" s="186">
        <v>2</v>
      </c>
      <c r="H182" s="148">
        <v>30</v>
      </c>
      <c r="I182" s="149">
        <v>60</v>
      </c>
      <c r="J182" s="80">
        <v>40</v>
      </c>
      <c r="K182" s="87">
        <f t="shared" si="6"/>
        <v>1.2</v>
      </c>
      <c r="L182" s="87">
        <f t="shared" si="7"/>
        <v>1.2</v>
      </c>
      <c r="M182" s="46">
        <f t="shared" si="8"/>
        <v>90</v>
      </c>
      <c r="N182" s="322"/>
      <c r="O182" s="322"/>
      <c r="P182" s="306"/>
      <c r="Q182" s="322"/>
      <c r="R182" s="306"/>
      <c r="S182" s="306"/>
      <c r="T182" s="306"/>
      <c r="U182" s="306"/>
      <c r="V182" s="306"/>
      <c r="W182" s="306"/>
      <c r="X182" s="306"/>
      <c r="Y182" s="289"/>
      <c r="Z182" s="289"/>
      <c r="AA182" s="289"/>
      <c r="AB182" s="289"/>
      <c r="AC182" s="289"/>
      <c r="AD182" s="83"/>
    </row>
    <row r="183" spans="1:30" ht="18" customHeight="1">
      <c r="A183" s="121"/>
      <c r="B183" s="109"/>
      <c r="C183" s="110"/>
      <c r="D183" s="126"/>
      <c r="E183" s="127" t="s">
        <v>274</v>
      </c>
      <c r="F183" s="128" t="s">
        <v>185</v>
      </c>
      <c r="G183" s="186">
        <v>2</v>
      </c>
      <c r="H183" s="148">
        <v>45</v>
      </c>
      <c r="I183" s="149">
        <v>30</v>
      </c>
      <c r="J183" s="80">
        <v>40</v>
      </c>
      <c r="K183" s="87">
        <v>1.2</v>
      </c>
      <c r="L183" s="87">
        <v>1.2</v>
      </c>
      <c r="M183" s="46">
        <v>81</v>
      </c>
      <c r="N183" s="322"/>
      <c r="O183" s="322"/>
      <c r="P183" s="306"/>
      <c r="Q183" s="322"/>
      <c r="R183" s="306"/>
      <c r="S183" s="306"/>
      <c r="T183" s="306"/>
      <c r="U183" s="306"/>
      <c r="V183" s="306"/>
      <c r="W183" s="306"/>
      <c r="X183" s="306"/>
      <c r="Y183" s="289"/>
      <c r="Z183" s="289"/>
      <c r="AA183" s="289"/>
      <c r="AB183" s="289"/>
      <c r="AC183" s="289"/>
      <c r="AD183" s="83"/>
    </row>
    <row r="184" spans="1:30" ht="18" hidden="1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/>
      <c r="L184" s="87"/>
      <c r="M184" s="46"/>
      <c r="N184" s="322"/>
      <c r="O184" s="322"/>
      <c r="P184" s="306"/>
      <c r="Q184" s="322"/>
      <c r="R184" s="306"/>
      <c r="S184" s="306"/>
      <c r="T184" s="306"/>
      <c r="U184" s="306"/>
      <c r="V184" s="306"/>
      <c r="W184" s="306"/>
      <c r="X184" s="306"/>
      <c r="Y184" s="289"/>
      <c r="Z184" s="289"/>
      <c r="AA184" s="289"/>
      <c r="AB184" s="289"/>
      <c r="AC184" s="289"/>
      <c r="AD184" s="83"/>
    </row>
    <row r="185" spans="1:30" ht="18" hidden="1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/>
      <c r="L185" s="87"/>
      <c r="M185" s="46"/>
      <c r="N185" s="322"/>
      <c r="O185" s="322"/>
      <c r="P185" s="284"/>
      <c r="Q185" s="322"/>
      <c r="R185" s="284"/>
      <c r="S185" s="284"/>
      <c r="T185" s="284"/>
      <c r="U185" s="284"/>
      <c r="V185" s="284"/>
      <c r="W185" s="284"/>
      <c r="X185" s="284"/>
      <c r="Y185" s="289"/>
      <c r="Z185" s="289"/>
      <c r="AA185" s="289"/>
      <c r="AB185" s="289"/>
      <c r="AC185" s="289"/>
      <c r="AD185" s="83"/>
    </row>
    <row r="186" spans="1:30" ht="18" hidden="1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22"/>
      <c r="O186" s="322"/>
      <c r="P186" s="284"/>
      <c r="Q186" s="322"/>
      <c r="R186" s="284"/>
      <c r="S186" s="284"/>
      <c r="T186" s="284"/>
      <c r="U186" s="284"/>
      <c r="V186" s="284"/>
      <c r="W186" s="284"/>
      <c r="X186" s="284"/>
      <c r="Y186" s="289"/>
      <c r="Z186" s="289"/>
      <c r="AA186" s="289"/>
      <c r="AB186" s="289"/>
      <c r="AC186" s="289"/>
      <c r="AD186" s="83"/>
    </row>
    <row r="187" spans="1:30" ht="18" hidden="1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322"/>
      <c r="O187" s="322"/>
      <c r="P187" s="284"/>
      <c r="Q187" s="322"/>
      <c r="R187" s="284"/>
      <c r="S187" s="284"/>
      <c r="T187" s="284"/>
      <c r="U187" s="284"/>
      <c r="V187" s="284"/>
      <c r="W187" s="284"/>
      <c r="X187" s="284"/>
      <c r="Y187" s="289"/>
      <c r="Z187" s="289"/>
      <c r="AA187" s="289"/>
      <c r="AB187" s="289"/>
      <c r="AC187" s="289"/>
      <c r="AD187" s="83"/>
    </row>
    <row r="188" spans="1:30" ht="18" hidden="1" customHeight="1">
      <c r="A188" s="121"/>
      <c r="B188" s="109"/>
      <c r="C188" s="110"/>
      <c r="D188" s="126"/>
      <c r="E188" s="127"/>
      <c r="F188" s="128"/>
      <c r="G188" s="186"/>
      <c r="H188" s="148"/>
      <c r="I188" s="149"/>
      <c r="J188" s="80"/>
      <c r="K188" s="87">
        <f t="shared" si="6"/>
        <v>0</v>
      </c>
      <c r="L188" s="87">
        <f t="shared" si="7"/>
        <v>0</v>
      </c>
      <c r="M188" s="46">
        <f t="shared" si="8"/>
        <v>0</v>
      </c>
      <c r="N188" s="322"/>
      <c r="O188" s="322"/>
      <c r="P188" s="284"/>
      <c r="Q188" s="322"/>
      <c r="R188" s="284"/>
      <c r="S188" s="284"/>
      <c r="T188" s="284"/>
      <c r="U188" s="284"/>
      <c r="V188" s="284"/>
      <c r="W188" s="284"/>
      <c r="X188" s="284"/>
      <c r="Y188" s="289"/>
      <c r="Z188" s="289"/>
      <c r="AA188" s="289"/>
      <c r="AB188" s="289"/>
      <c r="AC188" s="289"/>
      <c r="AD188" s="83"/>
    </row>
    <row r="189" spans="1:30" ht="18" hidden="1" customHeight="1">
      <c r="A189" s="121"/>
      <c r="B189" s="109"/>
      <c r="C189" s="110"/>
      <c r="D189" s="126"/>
      <c r="E189" s="127"/>
      <c r="F189" s="128"/>
      <c r="G189" s="186"/>
      <c r="H189" s="148"/>
      <c r="I189" s="149"/>
      <c r="J189" s="80"/>
      <c r="K189" s="87">
        <f t="shared" si="6"/>
        <v>0</v>
      </c>
      <c r="L189" s="87">
        <f t="shared" si="7"/>
        <v>0</v>
      </c>
      <c r="M189" s="46">
        <f t="shared" si="8"/>
        <v>0</v>
      </c>
      <c r="N189" s="322"/>
      <c r="O189" s="322"/>
      <c r="P189" s="284"/>
      <c r="Q189" s="322"/>
      <c r="R189" s="284"/>
      <c r="S189" s="284"/>
      <c r="T189" s="284"/>
      <c r="U189" s="284"/>
      <c r="V189" s="284"/>
      <c r="W189" s="284"/>
      <c r="X189" s="284"/>
      <c r="Y189" s="289"/>
      <c r="Z189" s="289"/>
      <c r="AA189" s="289"/>
      <c r="AB189" s="289"/>
      <c r="AC189" s="289"/>
      <c r="AD189" s="83"/>
    </row>
    <row r="190" spans="1:30" ht="18" hidden="1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>
        <f t="shared" si="6"/>
        <v>0</v>
      </c>
      <c r="L190" s="87">
        <f t="shared" si="7"/>
        <v>0</v>
      </c>
      <c r="M190" s="46">
        <f t="shared" si="8"/>
        <v>0</v>
      </c>
      <c r="N190" s="322"/>
      <c r="O190" s="322"/>
      <c r="P190" s="284"/>
      <c r="Q190" s="322"/>
      <c r="R190" s="306"/>
      <c r="S190" s="306"/>
      <c r="T190" s="306"/>
      <c r="U190" s="306"/>
      <c r="V190" s="306"/>
      <c r="W190" s="306"/>
      <c r="X190" s="306"/>
      <c r="Y190" s="289"/>
      <c r="Z190" s="289"/>
      <c r="AA190" s="289"/>
      <c r="AB190" s="289"/>
      <c r="AC190" s="289"/>
      <c r="AD190" s="83"/>
    </row>
    <row r="191" spans="1:30" ht="18" customHeight="1">
      <c r="A191" s="104">
        <v>10</v>
      </c>
      <c r="B191" s="183" t="s">
        <v>292</v>
      </c>
      <c r="C191" s="101" t="s">
        <v>293</v>
      </c>
      <c r="D191" s="126">
        <v>71400180401</v>
      </c>
      <c r="E191" s="127" t="s">
        <v>271</v>
      </c>
      <c r="F191" s="128" t="s">
        <v>294</v>
      </c>
      <c r="G191" s="186">
        <v>1</v>
      </c>
      <c r="H191" s="148">
        <v>15</v>
      </c>
      <c r="I191" s="149">
        <v>60</v>
      </c>
      <c r="J191" s="80">
        <v>47</v>
      </c>
      <c r="K191" s="87">
        <f t="shared" si="6"/>
        <v>1.2</v>
      </c>
      <c r="L191" s="87">
        <f t="shared" si="7"/>
        <v>1.2</v>
      </c>
      <c r="M191" s="46">
        <f t="shared" si="8"/>
        <v>72</v>
      </c>
      <c r="N191" s="321">
        <v>67.5</v>
      </c>
      <c r="O191" s="321">
        <v>0</v>
      </c>
      <c r="P191" s="307">
        <f>SUM(M191:M211)+N191+O191</f>
        <v>957.09999999999991</v>
      </c>
      <c r="Q191" s="321">
        <v>0</v>
      </c>
      <c r="R191" s="307">
        <v>44</v>
      </c>
      <c r="S191" s="309">
        <v>450</v>
      </c>
      <c r="T191" s="314">
        <v>450</v>
      </c>
      <c r="U191" s="309">
        <v>112</v>
      </c>
      <c r="V191" s="317">
        <v>112</v>
      </c>
      <c r="W191" s="309">
        <v>56</v>
      </c>
      <c r="X191" s="314">
        <v>56</v>
      </c>
      <c r="Y191" s="301">
        <f t="shared" ref="Y191" si="13">ROUND((P191-T191),1)</f>
        <v>507.1</v>
      </c>
      <c r="Z191" s="303">
        <f>IF(OR(SUM(V191:V211)="",SUM(Q191:Q211)=""),0,IF(OR(SUM(U191:U211)=320,SUM(V191:V211)&gt;0),ROUND((SUM(Q191:Q211)-SUM(V191:V211)),1),0))</f>
        <v>-112</v>
      </c>
      <c r="AA191" s="303">
        <f>IF(OR(SUM(X191:X211)="",SUM(R191:R211)=""),0,IF(OR(SUM(W191:W211)=160,SUM(X191:X211)&gt;0),ROUND((SUM(R191:R211)-SUM(X191:X211)),1),0))</f>
        <v>-12</v>
      </c>
      <c r="AB191" s="334"/>
      <c r="AC191" s="319">
        <f>SUM(Y191:AA211)</f>
        <v>383.1</v>
      </c>
      <c r="AD191" s="83"/>
    </row>
    <row r="192" spans="1:30" ht="18" customHeight="1">
      <c r="A192" s="121"/>
      <c r="B192" s="109"/>
      <c r="C192" s="110"/>
      <c r="D192" s="126">
        <v>71400174201</v>
      </c>
      <c r="E192" s="127" t="s">
        <v>274</v>
      </c>
      <c r="F192" s="128" t="s">
        <v>249</v>
      </c>
      <c r="G192" s="186">
        <v>1</v>
      </c>
      <c r="H192" s="148">
        <v>18</v>
      </c>
      <c r="I192" s="149">
        <v>54</v>
      </c>
      <c r="J192" s="80">
        <v>70</v>
      </c>
      <c r="K192" s="87">
        <f t="shared" si="6"/>
        <v>1.3</v>
      </c>
      <c r="L192" s="87">
        <f t="shared" si="7"/>
        <v>1.2</v>
      </c>
      <c r="M192" s="46">
        <f t="shared" si="8"/>
        <v>72</v>
      </c>
      <c r="N192" s="322"/>
      <c r="O192" s="322"/>
      <c r="P192" s="284"/>
      <c r="Q192" s="322"/>
      <c r="R192" s="284"/>
      <c r="S192" s="284"/>
      <c r="T192" s="284"/>
      <c r="U192" s="284"/>
      <c r="V192" s="284"/>
      <c r="W192" s="284"/>
      <c r="X192" s="284"/>
      <c r="Y192" s="289"/>
      <c r="Z192" s="289"/>
      <c r="AA192" s="289"/>
      <c r="AB192" s="289"/>
      <c r="AC192" s="289"/>
      <c r="AD192" s="83"/>
    </row>
    <row r="193" spans="1:30" ht="18" customHeight="1">
      <c r="A193" s="121"/>
      <c r="B193" s="109"/>
      <c r="C193" s="110"/>
      <c r="D193" s="126">
        <v>21100180601</v>
      </c>
      <c r="E193" s="127" t="s">
        <v>295</v>
      </c>
      <c r="F193" s="128" t="s">
        <v>172</v>
      </c>
      <c r="G193" s="186">
        <v>1</v>
      </c>
      <c r="H193" s="148">
        <v>15</v>
      </c>
      <c r="I193" s="149"/>
      <c r="J193" s="80">
        <v>67</v>
      </c>
      <c r="K193" s="87">
        <f t="shared" si="6"/>
        <v>1.3</v>
      </c>
      <c r="L193" s="87">
        <f t="shared" si="7"/>
        <v>0</v>
      </c>
      <c r="M193" s="46">
        <f t="shared" si="8"/>
        <v>19.5</v>
      </c>
      <c r="N193" s="322"/>
      <c r="O193" s="322"/>
      <c r="P193" s="284"/>
      <c r="Q193" s="322"/>
      <c r="R193" s="284"/>
      <c r="S193" s="284"/>
      <c r="T193" s="284"/>
      <c r="U193" s="284"/>
      <c r="V193" s="284"/>
      <c r="W193" s="284"/>
      <c r="X193" s="284"/>
      <c r="Y193" s="289"/>
      <c r="Z193" s="289"/>
      <c r="AA193" s="289"/>
      <c r="AB193" s="289"/>
      <c r="AC193" s="289"/>
      <c r="AD193" s="83"/>
    </row>
    <row r="194" spans="1:30" s="225" customFormat="1" ht="18" customHeight="1">
      <c r="A194" s="121"/>
      <c r="B194" s="109"/>
      <c r="C194" s="110"/>
      <c r="D194" s="126">
        <v>21100180601</v>
      </c>
      <c r="E194" s="127" t="s">
        <v>476</v>
      </c>
      <c r="F194" s="128" t="s">
        <v>474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22"/>
      <c r="O194" s="322"/>
      <c r="P194" s="306"/>
      <c r="Q194" s="322"/>
      <c r="R194" s="306"/>
      <c r="S194" s="306"/>
      <c r="T194" s="306"/>
      <c r="U194" s="306"/>
      <c r="V194" s="306"/>
      <c r="W194" s="306"/>
      <c r="X194" s="306"/>
      <c r="Y194" s="289"/>
      <c r="Z194" s="289"/>
      <c r="AA194" s="289"/>
      <c r="AB194" s="289"/>
      <c r="AC194" s="289"/>
      <c r="AD194" s="83"/>
    </row>
    <row r="195" spans="1:30" s="225" customFormat="1" ht="18" customHeight="1">
      <c r="A195" s="121"/>
      <c r="B195" s="109"/>
      <c r="C195" s="110"/>
      <c r="D195" s="126">
        <v>21100180601</v>
      </c>
      <c r="E195" s="127" t="s">
        <v>477</v>
      </c>
      <c r="F195" s="128" t="s">
        <v>475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322"/>
      <c r="O195" s="322"/>
      <c r="P195" s="306"/>
      <c r="Q195" s="322"/>
      <c r="R195" s="306"/>
      <c r="S195" s="306"/>
      <c r="T195" s="306"/>
      <c r="U195" s="306"/>
      <c r="V195" s="306"/>
      <c r="W195" s="306"/>
      <c r="X195" s="306"/>
      <c r="Y195" s="289"/>
      <c r="Z195" s="289"/>
      <c r="AA195" s="289"/>
      <c r="AB195" s="289"/>
      <c r="AC195" s="289"/>
      <c r="AD195" s="83"/>
    </row>
    <row r="196" spans="1:30" ht="18" customHeight="1">
      <c r="A196" s="121"/>
      <c r="B196" s="109"/>
      <c r="C196" s="110"/>
      <c r="D196" s="126">
        <v>21100180701</v>
      </c>
      <c r="E196" s="127" t="s">
        <v>296</v>
      </c>
      <c r="F196" s="128" t="s">
        <v>172</v>
      </c>
      <c r="G196" s="186">
        <v>1</v>
      </c>
      <c r="H196" s="148">
        <v>15</v>
      </c>
      <c r="I196" s="149"/>
      <c r="J196" s="80">
        <v>67</v>
      </c>
      <c r="K196" s="87">
        <f t="shared" si="6"/>
        <v>1.3</v>
      </c>
      <c r="L196" s="87">
        <f t="shared" si="7"/>
        <v>0</v>
      </c>
      <c r="M196" s="46">
        <f t="shared" si="8"/>
        <v>19.5</v>
      </c>
      <c r="N196" s="322"/>
      <c r="O196" s="322"/>
      <c r="P196" s="284"/>
      <c r="Q196" s="322"/>
      <c r="R196" s="284"/>
      <c r="S196" s="284"/>
      <c r="T196" s="284"/>
      <c r="U196" s="284"/>
      <c r="V196" s="284"/>
      <c r="W196" s="284"/>
      <c r="X196" s="284"/>
      <c r="Y196" s="289"/>
      <c r="Z196" s="289"/>
      <c r="AA196" s="289"/>
      <c r="AB196" s="289"/>
      <c r="AC196" s="289"/>
      <c r="AD196" s="83"/>
    </row>
    <row r="197" spans="1:30" s="225" customFormat="1" ht="18" customHeight="1">
      <c r="A197" s="121"/>
      <c r="B197" s="109"/>
      <c r="C197" s="110"/>
      <c r="D197" s="126">
        <v>21100180701</v>
      </c>
      <c r="E197" s="127" t="s">
        <v>478</v>
      </c>
      <c r="F197" s="128" t="s">
        <v>474</v>
      </c>
      <c r="G197" s="186">
        <v>1</v>
      </c>
      <c r="H197" s="148"/>
      <c r="I197" s="149">
        <v>30</v>
      </c>
      <c r="J197" s="80">
        <v>67</v>
      </c>
      <c r="K197" s="87">
        <f t="shared" si="6"/>
        <v>0</v>
      </c>
      <c r="L197" s="87">
        <f t="shared" si="7"/>
        <v>1.2</v>
      </c>
      <c r="M197" s="46">
        <f t="shared" si="8"/>
        <v>27</v>
      </c>
      <c r="N197" s="322"/>
      <c r="O197" s="322"/>
      <c r="P197" s="306"/>
      <c r="Q197" s="322"/>
      <c r="R197" s="306"/>
      <c r="S197" s="306"/>
      <c r="T197" s="306"/>
      <c r="U197" s="306"/>
      <c r="V197" s="306"/>
      <c r="W197" s="306"/>
      <c r="X197" s="306"/>
      <c r="Y197" s="289"/>
      <c r="Z197" s="289"/>
      <c r="AA197" s="289"/>
      <c r="AB197" s="289"/>
      <c r="AC197" s="289"/>
      <c r="AD197" s="83"/>
    </row>
    <row r="198" spans="1:30" s="225" customFormat="1" ht="18" customHeight="1">
      <c r="A198" s="121"/>
      <c r="B198" s="109"/>
      <c r="C198" s="110"/>
      <c r="D198" s="126">
        <v>21100180701</v>
      </c>
      <c r="E198" s="127" t="s">
        <v>479</v>
      </c>
      <c r="F198" s="128" t="s">
        <v>475</v>
      </c>
      <c r="G198" s="186">
        <v>1</v>
      </c>
      <c r="H198" s="148"/>
      <c r="I198" s="149">
        <v>30</v>
      </c>
      <c r="J198" s="80">
        <v>67</v>
      </c>
      <c r="K198" s="87">
        <f t="shared" si="6"/>
        <v>0</v>
      </c>
      <c r="L198" s="87">
        <f t="shared" si="7"/>
        <v>1.2</v>
      </c>
      <c r="M198" s="46">
        <f t="shared" si="8"/>
        <v>27</v>
      </c>
      <c r="N198" s="322"/>
      <c r="O198" s="322"/>
      <c r="P198" s="306"/>
      <c r="Q198" s="322"/>
      <c r="R198" s="306"/>
      <c r="S198" s="306"/>
      <c r="T198" s="306"/>
      <c r="U198" s="306"/>
      <c r="V198" s="306"/>
      <c r="W198" s="306"/>
      <c r="X198" s="306"/>
      <c r="Y198" s="289"/>
      <c r="Z198" s="289"/>
      <c r="AA198" s="289"/>
      <c r="AB198" s="289"/>
      <c r="AC198" s="289"/>
      <c r="AD198" s="83"/>
    </row>
    <row r="199" spans="1:30" ht="18" customHeight="1">
      <c r="A199" s="121"/>
      <c r="B199" s="109"/>
      <c r="C199" s="110"/>
      <c r="D199" s="126">
        <v>71400119908</v>
      </c>
      <c r="E199" s="127" t="s">
        <v>161</v>
      </c>
      <c r="F199" s="128" t="s">
        <v>297</v>
      </c>
      <c r="G199" s="186">
        <v>1</v>
      </c>
      <c r="H199" s="148">
        <v>30</v>
      </c>
      <c r="I199" s="149">
        <v>60</v>
      </c>
      <c r="J199" s="80">
        <v>52</v>
      </c>
      <c r="K199" s="87">
        <f t="shared" si="6"/>
        <v>1.2</v>
      </c>
      <c r="L199" s="87">
        <f t="shared" si="7"/>
        <v>1.2</v>
      </c>
      <c r="M199" s="46">
        <f t="shared" si="8"/>
        <v>90</v>
      </c>
      <c r="N199" s="322"/>
      <c r="O199" s="322"/>
      <c r="P199" s="284"/>
      <c r="Q199" s="322"/>
      <c r="R199" s="284"/>
      <c r="S199" s="284"/>
      <c r="T199" s="284"/>
      <c r="U199" s="284"/>
      <c r="V199" s="284"/>
      <c r="W199" s="284"/>
      <c r="X199" s="284"/>
      <c r="Y199" s="289"/>
      <c r="Z199" s="289"/>
      <c r="AA199" s="289"/>
      <c r="AB199" s="289"/>
      <c r="AC199" s="289"/>
      <c r="AD199" s="83"/>
    </row>
    <row r="200" spans="1:30" ht="18" customHeight="1">
      <c r="A200" s="121"/>
      <c r="B200" s="109"/>
      <c r="C200" s="110"/>
      <c r="D200" s="126">
        <v>71400119911</v>
      </c>
      <c r="E200" s="127" t="s">
        <v>298</v>
      </c>
      <c r="F200" s="128" t="s">
        <v>299</v>
      </c>
      <c r="G200" s="186">
        <v>1</v>
      </c>
      <c r="H200" s="148">
        <v>30</v>
      </c>
      <c r="I200" s="149">
        <v>60</v>
      </c>
      <c r="J200" s="80">
        <v>49</v>
      </c>
      <c r="K200" s="87">
        <f t="shared" si="6"/>
        <v>1.2</v>
      </c>
      <c r="L200" s="87">
        <f t="shared" si="7"/>
        <v>1.2</v>
      </c>
      <c r="M200" s="46">
        <f t="shared" si="8"/>
        <v>90</v>
      </c>
      <c r="N200" s="322"/>
      <c r="O200" s="322"/>
      <c r="P200" s="284"/>
      <c r="Q200" s="322"/>
      <c r="R200" s="284"/>
      <c r="S200" s="284"/>
      <c r="T200" s="284"/>
      <c r="U200" s="284"/>
      <c r="V200" s="284"/>
      <c r="W200" s="284"/>
      <c r="X200" s="284"/>
      <c r="Y200" s="289"/>
      <c r="Z200" s="289"/>
      <c r="AA200" s="289"/>
      <c r="AB200" s="289"/>
      <c r="AC200" s="289"/>
      <c r="AD200" s="83"/>
    </row>
    <row r="201" spans="1:30" ht="18" customHeight="1">
      <c r="A201" s="121"/>
      <c r="B201" s="109"/>
      <c r="C201" s="110"/>
      <c r="D201" s="126"/>
      <c r="E201" s="127" t="s">
        <v>354</v>
      </c>
      <c r="F201" s="128" t="s">
        <v>172</v>
      </c>
      <c r="G201" s="186">
        <v>2</v>
      </c>
      <c r="H201" s="148">
        <v>30</v>
      </c>
      <c r="I201" s="149"/>
      <c r="J201" s="80">
        <v>60</v>
      </c>
      <c r="K201" s="87">
        <f t="shared" ref="K201:K264" si="14">IF(OR(LEFT(E201,2)="ĐA",LEFT(E201,2)="DA",LEFT(E201,5)="Đồ án",LEFT(E201,5)="Đồán ",LEFT(E201,9)="Sinh hoạt",LEFT(E201,9)="sinh hoạt",LEFT(E201,6)="Cố vấn",LEFT(E201,6)="cố vấn",LEFT(E201,4)="cvht",LEFT(E201,4)="CVHT",LEFT(E201,4)="shcn",LEFT(E201,4)="SHCN"),0,(IF(AND(H201&gt;0,J201&gt;0),IF(J201&gt;60,1.3,IF(J201&gt;35,1.2,1)),0)))</f>
        <v>1.2</v>
      </c>
      <c r="L201" s="87">
        <f t="shared" ref="L201:L264" si="15">IF(OR(LEFT(E201,2)="ĐA",LEFT(E201,2)="DA",LEFT(E201,5)="Đồ án",LEFT(E201,5)="Đồán "),0,IF(AND(J201&gt;0,I201&gt;0),IF(AND(OR(LEFT(E201,4)="GDQP",LEFT(E201,4)="gdqp",LEFT(E201,19)="Giáo dục quốc phòng"),J201&gt;50),1.3,IF(J201&gt;35,1.2,IF(J201&gt;29,1.1,1))),0))</f>
        <v>0</v>
      </c>
      <c r="M201" s="46">
        <f t="shared" ref="M201:M264" si="16">ROUND(IF(OR(LEFT(E201,2)="ĐA",LEFT(E201,2)="DA",LEFT(E201,5)="Đồ án",LEFT(E201,5)="Đồán "),J201*0.5,(IF(H201&gt;0,H201*K201,"0")+IF(I201&gt;0,(I201*0.75)*L201,"0"))),1)</f>
        <v>36</v>
      </c>
      <c r="N201" s="322"/>
      <c r="O201" s="322"/>
      <c r="P201" s="284"/>
      <c r="Q201" s="322"/>
      <c r="R201" s="284"/>
      <c r="S201" s="284"/>
      <c r="T201" s="284"/>
      <c r="U201" s="284"/>
      <c r="V201" s="284"/>
      <c r="W201" s="284"/>
      <c r="X201" s="284"/>
      <c r="Y201" s="289"/>
      <c r="Z201" s="289"/>
      <c r="AA201" s="289"/>
      <c r="AB201" s="289"/>
      <c r="AC201" s="289"/>
      <c r="AD201" s="83"/>
    </row>
    <row r="202" spans="1:30" s="206" customFormat="1" ht="18" customHeight="1">
      <c r="A202" s="121"/>
      <c r="B202" s="109"/>
      <c r="C202" s="110"/>
      <c r="D202" s="126"/>
      <c r="E202" s="127" t="s">
        <v>362</v>
      </c>
      <c r="F202" s="128" t="s">
        <v>172</v>
      </c>
      <c r="G202" s="186">
        <v>2</v>
      </c>
      <c r="H202" s="148"/>
      <c r="I202" s="149">
        <v>30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24.8</v>
      </c>
      <c r="N202" s="322"/>
      <c r="O202" s="322"/>
      <c r="P202" s="306"/>
      <c r="Q202" s="322"/>
      <c r="R202" s="306"/>
      <c r="S202" s="306"/>
      <c r="T202" s="306"/>
      <c r="U202" s="306"/>
      <c r="V202" s="306"/>
      <c r="W202" s="306"/>
      <c r="X202" s="306"/>
      <c r="Y202" s="289"/>
      <c r="Z202" s="289"/>
      <c r="AA202" s="289"/>
      <c r="AB202" s="289"/>
      <c r="AC202" s="289"/>
      <c r="AD202" s="83"/>
    </row>
    <row r="203" spans="1:30" s="206" customFormat="1" ht="18" customHeight="1">
      <c r="A203" s="121"/>
      <c r="B203" s="109"/>
      <c r="C203" s="110"/>
      <c r="D203" s="126"/>
      <c r="E203" s="127" t="s">
        <v>363</v>
      </c>
      <c r="F203" s="128" t="s">
        <v>172</v>
      </c>
      <c r="G203" s="186">
        <v>2</v>
      </c>
      <c r="H203" s="148"/>
      <c r="I203" s="149">
        <v>30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24.8</v>
      </c>
      <c r="N203" s="322"/>
      <c r="O203" s="322"/>
      <c r="P203" s="306"/>
      <c r="Q203" s="322"/>
      <c r="R203" s="306"/>
      <c r="S203" s="306"/>
      <c r="T203" s="306"/>
      <c r="U203" s="306"/>
      <c r="V203" s="306"/>
      <c r="W203" s="306"/>
      <c r="X203" s="306"/>
      <c r="Y203" s="289"/>
      <c r="Z203" s="289"/>
      <c r="AA203" s="289"/>
      <c r="AB203" s="289"/>
      <c r="AC203" s="289"/>
      <c r="AD203" s="83"/>
    </row>
    <row r="204" spans="1:30" ht="18" customHeight="1">
      <c r="A204" s="121"/>
      <c r="B204" s="109"/>
      <c r="C204" s="110"/>
      <c r="D204" s="126"/>
      <c r="E204" s="127" t="s">
        <v>355</v>
      </c>
      <c r="F204" s="128" t="s">
        <v>172</v>
      </c>
      <c r="G204" s="186">
        <v>2</v>
      </c>
      <c r="H204" s="148">
        <v>15</v>
      </c>
      <c r="I204" s="149"/>
      <c r="J204" s="80">
        <v>60</v>
      </c>
      <c r="K204" s="87">
        <f t="shared" si="14"/>
        <v>1.2</v>
      </c>
      <c r="L204" s="87">
        <f t="shared" si="15"/>
        <v>0</v>
      </c>
      <c r="M204" s="46">
        <f t="shared" si="16"/>
        <v>18</v>
      </c>
      <c r="N204" s="322"/>
      <c r="O204" s="322"/>
      <c r="P204" s="306"/>
      <c r="Q204" s="322"/>
      <c r="R204" s="306"/>
      <c r="S204" s="306"/>
      <c r="T204" s="306"/>
      <c r="U204" s="306"/>
      <c r="V204" s="306"/>
      <c r="W204" s="306"/>
      <c r="X204" s="306"/>
      <c r="Y204" s="289"/>
      <c r="Z204" s="289"/>
      <c r="AA204" s="289"/>
      <c r="AB204" s="289"/>
      <c r="AC204" s="289"/>
      <c r="AD204" s="83"/>
    </row>
    <row r="205" spans="1:30" ht="18" customHeight="1">
      <c r="A205" s="121"/>
      <c r="B205" s="109"/>
      <c r="C205" s="110"/>
      <c r="D205" s="126"/>
      <c r="E205" s="127" t="s">
        <v>364</v>
      </c>
      <c r="F205" s="128" t="s">
        <v>172</v>
      </c>
      <c r="G205" s="186">
        <v>2</v>
      </c>
      <c r="H205" s="148"/>
      <c r="I205" s="149">
        <v>60</v>
      </c>
      <c r="J205" s="80">
        <v>30</v>
      </c>
      <c r="K205" s="87">
        <f t="shared" si="14"/>
        <v>0</v>
      </c>
      <c r="L205" s="87">
        <f t="shared" si="15"/>
        <v>1.1000000000000001</v>
      </c>
      <c r="M205" s="46">
        <f t="shared" si="16"/>
        <v>49.5</v>
      </c>
      <c r="N205" s="322"/>
      <c r="O205" s="322"/>
      <c r="P205" s="306"/>
      <c r="Q205" s="322"/>
      <c r="R205" s="306"/>
      <c r="S205" s="306"/>
      <c r="T205" s="306"/>
      <c r="U205" s="306"/>
      <c r="V205" s="306"/>
      <c r="W205" s="306"/>
      <c r="X205" s="306"/>
      <c r="Y205" s="289"/>
      <c r="Z205" s="289"/>
      <c r="AA205" s="289"/>
      <c r="AB205" s="289"/>
      <c r="AC205" s="289"/>
      <c r="AD205" s="83"/>
    </row>
    <row r="206" spans="1:30" ht="18" customHeight="1">
      <c r="A206" s="121"/>
      <c r="B206" s="109"/>
      <c r="C206" s="110"/>
      <c r="D206" s="126"/>
      <c r="E206" s="127" t="s">
        <v>365</v>
      </c>
      <c r="F206" s="128" t="s">
        <v>172</v>
      </c>
      <c r="G206" s="186">
        <v>2</v>
      </c>
      <c r="H206" s="148"/>
      <c r="I206" s="149">
        <v>60</v>
      </c>
      <c r="J206" s="80">
        <v>30</v>
      </c>
      <c r="K206" s="87">
        <f t="shared" si="14"/>
        <v>0</v>
      </c>
      <c r="L206" s="87">
        <f t="shared" si="15"/>
        <v>1.1000000000000001</v>
      </c>
      <c r="M206" s="46">
        <f t="shared" si="16"/>
        <v>49.5</v>
      </c>
      <c r="N206" s="322"/>
      <c r="O206" s="322"/>
      <c r="P206" s="306"/>
      <c r="Q206" s="322"/>
      <c r="R206" s="306"/>
      <c r="S206" s="306"/>
      <c r="T206" s="306"/>
      <c r="U206" s="306"/>
      <c r="V206" s="306"/>
      <c r="W206" s="306"/>
      <c r="X206" s="306"/>
      <c r="Y206" s="289"/>
      <c r="Z206" s="289"/>
      <c r="AA206" s="289"/>
      <c r="AB206" s="289"/>
      <c r="AC206" s="289"/>
      <c r="AD206" s="83"/>
    </row>
    <row r="207" spans="1:30" ht="18" customHeight="1">
      <c r="A207" s="121"/>
      <c r="B207" s="109"/>
      <c r="C207" s="110"/>
      <c r="D207" s="126"/>
      <c r="E207" s="127" t="s">
        <v>354</v>
      </c>
      <c r="F207" s="128" t="s">
        <v>294</v>
      </c>
      <c r="G207" s="186">
        <v>2</v>
      </c>
      <c r="H207" s="148">
        <v>30</v>
      </c>
      <c r="I207" s="149">
        <v>30</v>
      </c>
      <c r="J207" s="80">
        <v>40</v>
      </c>
      <c r="K207" s="87">
        <f t="shared" si="14"/>
        <v>1.2</v>
      </c>
      <c r="L207" s="87">
        <f t="shared" si="15"/>
        <v>1.2</v>
      </c>
      <c r="M207" s="46">
        <f t="shared" si="16"/>
        <v>63</v>
      </c>
      <c r="N207" s="322"/>
      <c r="O207" s="322"/>
      <c r="P207" s="306"/>
      <c r="Q207" s="322"/>
      <c r="R207" s="306"/>
      <c r="S207" s="306"/>
      <c r="T207" s="306"/>
      <c r="U207" s="306"/>
      <c r="V207" s="306"/>
      <c r="W207" s="306"/>
      <c r="X207" s="306"/>
      <c r="Y207" s="289"/>
      <c r="Z207" s="289"/>
      <c r="AA207" s="289"/>
      <c r="AB207" s="289"/>
      <c r="AC207" s="289"/>
      <c r="AD207" s="83"/>
    </row>
    <row r="208" spans="1:30" ht="18" customHeight="1">
      <c r="A208" s="121"/>
      <c r="B208" s="109"/>
      <c r="C208" s="110"/>
      <c r="D208" s="126"/>
      <c r="E208" s="127" t="s">
        <v>355</v>
      </c>
      <c r="F208" s="128" t="s">
        <v>294</v>
      </c>
      <c r="G208" s="186">
        <v>2</v>
      </c>
      <c r="H208" s="148">
        <v>15</v>
      </c>
      <c r="I208" s="149">
        <v>30</v>
      </c>
      <c r="J208" s="80">
        <v>40</v>
      </c>
      <c r="K208" s="87">
        <f t="shared" si="14"/>
        <v>1.2</v>
      </c>
      <c r="L208" s="87">
        <f t="shared" si="15"/>
        <v>1.2</v>
      </c>
      <c r="M208" s="46">
        <f t="shared" si="16"/>
        <v>45</v>
      </c>
      <c r="N208" s="322"/>
      <c r="O208" s="322"/>
      <c r="P208" s="306"/>
      <c r="Q208" s="322"/>
      <c r="R208" s="306"/>
      <c r="S208" s="306"/>
      <c r="T208" s="306"/>
      <c r="U208" s="306"/>
      <c r="V208" s="306"/>
      <c r="W208" s="306"/>
      <c r="X208" s="306"/>
      <c r="Y208" s="289"/>
      <c r="Z208" s="289"/>
      <c r="AA208" s="289"/>
      <c r="AB208" s="289"/>
      <c r="AC208" s="289"/>
      <c r="AD208" s="83"/>
    </row>
    <row r="209" spans="1:30" ht="18" customHeight="1">
      <c r="A209" s="121"/>
      <c r="B209" s="109"/>
      <c r="C209" s="110"/>
      <c r="D209" s="126"/>
      <c r="E209" s="127" t="s">
        <v>354</v>
      </c>
      <c r="F209" s="128" t="s">
        <v>272</v>
      </c>
      <c r="G209" s="186">
        <v>2</v>
      </c>
      <c r="H209" s="148">
        <v>30</v>
      </c>
      <c r="I209" s="149">
        <v>30</v>
      </c>
      <c r="J209" s="80">
        <v>40</v>
      </c>
      <c r="K209" s="87">
        <f t="shared" si="14"/>
        <v>1.2</v>
      </c>
      <c r="L209" s="87">
        <f t="shared" si="15"/>
        <v>1.2</v>
      </c>
      <c r="M209" s="46">
        <f t="shared" si="16"/>
        <v>63</v>
      </c>
      <c r="N209" s="322"/>
      <c r="O209" s="322"/>
      <c r="P209" s="284"/>
      <c r="Q209" s="322"/>
      <c r="R209" s="284"/>
      <c r="S209" s="284"/>
      <c r="T209" s="284"/>
      <c r="U209" s="284"/>
      <c r="V209" s="284"/>
      <c r="W209" s="284"/>
      <c r="X209" s="284"/>
      <c r="Y209" s="289"/>
      <c r="Z209" s="289"/>
      <c r="AA209" s="289"/>
      <c r="AB209" s="289"/>
      <c r="AC209" s="289"/>
      <c r="AD209" s="83"/>
    </row>
    <row r="210" spans="1:30" s="225" customFormat="1" ht="18" customHeight="1">
      <c r="A210" s="121"/>
      <c r="B210" s="109"/>
      <c r="C210" s="110"/>
      <c r="D210" s="126"/>
      <c r="E210" s="127" t="s">
        <v>355</v>
      </c>
      <c r="F210" s="128" t="s">
        <v>272</v>
      </c>
      <c r="G210" s="186">
        <v>2</v>
      </c>
      <c r="H210" s="148">
        <v>15</v>
      </c>
      <c r="I210" s="149">
        <v>30</v>
      </c>
      <c r="J210" s="80">
        <v>40</v>
      </c>
      <c r="K210" s="87">
        <f t="shared" si="14"/>
        <v>1.2</v>
      </c>
      <c r="L210" s="87">
        <f t="shared" si="15"/>
        <v>1.2</v>
      </c>
      <c r="M210" s="46">
        <f t="shared" si="16"/>
        <v>45</v>
      </c>
      <c r="N210" s="322"/>
      <c r="O210" s="322"/>
      <c r="P210" s="306"/>
      <c r="Q210" s="322"/>
      <c r="R210" s="306"/>
      <c r="S210" s="306"/>
      <c r="T210" s="306"/>
      <c r="U210" s="306"/>
      <c r="V210" s="306"/>
      <c r="W210" s="306"/>
      <c r="X210" s="306"/>
      <c r="Y210" s="289"/>
      <c r="Z210" s="289"/>
      <c r="AA210" s="289"/>
      <c r="AB210" s="289"/>
      <c r="AC210" s="289"/>
      <c r="AD210" s="83"/>
    </row>
    <row r="211" spans="1:30" ht="18" customHeight="1">
      <c r="A211" s="121"/>
      <c r="B211" s="109"/>
      <c r="C211" s="110"/>
      <c r="D211" s="126"/>
      <c r="E211" s="127" t="s">
        <v>218</v>
      </c>
      <c r="F211" s="128" t="s">
        <v>474</v>
      </c>
      <c r="G211" s="186"/>
      <c r="H211" s="148"/>
      <c r="I211" s="149"/>
      <c r="J211" s="80"/>
      <c r="K211" s="87">
        <f t="shared" si="14"/>
        <v>0</v>
      </c>
      <c r="L211" s="87">
        <f t="shared" si="15"/>
        <v>0</v>
      </c>
      <c r="M211" s="46">
        <f t="shared" si="16"/>
        <v>0</v>
      </c>
      <c r="N211" s="322"/>
      <c r="O211" s="322"/>
      <c r="P211" s="284"/>
      <c r="Q211" s="322"/>
      <c r="R211" s="284"/>
      <c r="S211" s="284"/>
      <c r="T211" s="284"/>
      <c r="U211" s="284"/>
      <c r="V211" s="284"/>
      <c r="W211" s="284"/>
      <c r="X211" s="284"/>
      <c r="Y211" s="289"/>
      <c r="Z211" s="289"/>
      <c r="AA211" s="289"/>
      <c r="AB211" s="289"/>
      <c r="AC211" s="289"/>
      <c r="AD211" s="83"/>
    </row>
    <row r="212" spans="1:30" ht="18" customHeight="1">
      <c r="A212" s="104">
        <v>11</v>
      </c>
      <c r="B212" s="91" t="s">
        <v>94</v>
      </c>
      <c r="C212" s="101" t="s">
        <v>95</v>
      </c>
      <c r="D212" s="42">
        <v>41000092601</v>
      </c>
      <c r="E212" s="43" t="s">
        <v>240</v>
      </c>
      <c r="F212" s="44" t="s">
        <v>159</v>
      </c>
      <c r="G212" s="74">
        <v>1</v>
      </c>
      <c r="H212" s="140">
        <v>15</v>
      </c>
      <c r="I212" s="140">
        <v>30</v>
      </c>
      <c r="J212" s="80">
        <v>31</v>
      </c>
      <c r="K212" s="87">
        <f t="shared" si="14"/>
        <v>1</v>
      </c>
      <c r="L212" s="87">
        <f t="shared" si="15"/>
        <v>1.1000000000000001</v>
      </c>
      <c r="M212" s="46">
        <f t="shared" si="16"/>
        <v>39.799999999999997</v>
      </c>
      <c r="N212" s="321">
        <v>67.5</v>
      </c>
      <c r="O212" s="321">
        <v>0</v>
      </c>
      <c r="P212" s="307">
        <f>SUM(M212:M229)+N212+O212</f>
        <v>807.8</v>
      </c>
      <c r="Q212" s="321">
        <v>0</v>
      </c>
      <c r="R212" s="307">
        <v>44</v>
      </c>
      <c r="S212" s="309">
        <v>450</v>
      </c>
      <c r="T212" s="314">
        <v>450</v>
      </c>
      <c r="U212" s="309">
        <v>112</v>
      </c>
      <c r="V212" s="317">
        <v>112</v>
      </c>
      <c r="W212" s="309">
        <v>56</v>
      </c>
      <c r="X212" s="314">
        <v>56</v>
      </c>
      <c r="Y212" s="301">
        <f>ROUND((P212-T212),1)</f>
        <v>357.8</v>
      </c>
      <c r="Z212" s="303">
        <f>IF(OR(SUM(V212:V228)="",SUM(Q212:Q228)=""),0,IF(OR(SUM(U212:U228)=320,SUM(V212:V228)&gt;0),ROUND((SUM(Q212:Q228)-SUM(V212:V228)),1),0))</f>
        <v>-112</v>
      </c>
      <c r="AA212" s="303">
        <f>IF(OR(SUM(X212:X228)="",SUM(R212:R228)=""),0,IF(OR(SUM(W212:W228)=160,SUM(X212:X228)&gt;0),ROUND((SUM(R212:R228)-SUM(X212:X228)),1),0))</f>
        <v>-12</v>
      </c>
      <c r="AB212" s="334"/>
      <c r="AC212" s="319">
        <f>SUM(Y212:AA228)</f>
        <v>233.8</v>
      </c>
      <c r="AD212" s="83"/>
    </row>
    <row r="213" spans="1:30" ht="18" customHeight="1">
      <c r="A213" s="90"/>
      <c r="B213" s="84"/>
      <c r="C213" s="85"/>
      <c r="D213" s="42">
        <v>71400174102</v>
      </c>
      <c r="E213" s="43" t="s">
        <v>241</v>
      </c>
      <c r="F213" s="44" t="s">
        <v>242</v>
      </c>
      <c r="G213" s="150">
        <v>1</v>
      </c>
      <c r="H213" s="142">
        <v>30</v>
      </c>
      <c r="I213" s="142">
        <v>60</v>
      </c>
      <c r="J213" s="80">
        <v>80</v>
      </c>
      <c r="K213" s="87">
        <f t="shared" si="14"/>
        <v>1.3</v>
      </c>
      <c r="L213" s="87">
        <f t="shared" si="15"/>
        <v>1.2</v>
      </c>
      <c r="M213" s="46">
        <f t="shared" si="16"/>
        <v>93</v>
      </c>
      <c r="N213" s="322"/>
      <c r="O213" s="322"/>
      <c r="P213" s="284"/>
      <c r="Q213" s="322"/>
      <c r="R213" s="284"/>
      <c r="S213" s="284"/>
      <c r="T213" s="284"/>
      <c r="U213" s="284"/>
      <c r="V213" s="284"/>
      <c r="W213" s="284"/>
      <c r="X213" s="284"/>
      <c r="Y213" s="289"/>
      <c r="Z213" s="289"/>
      <c r="AA213" s="289"/>
      <c r="AB213" s="289"/>
      <c r="AC213" s="289"/>
      <c r="AD213" s="83"/>
    </row>
    <row r="214" spans="1:30" ht="18" customHeight="1">
      <c r="A214" s="90"/>
      <c r="B214" s="84"/>
      <c r="C214" s="85"/>
      <c r="D214" s="42">
        <v>71400174101</v>
      </c>
      <c r="E214" s="43" t="s">
        <v>241</v>
      </c>
      <c r="F214" s="44" t="s">
        <v>243</v>
      </c>
      <c r="G214" s="150">
        <v>1</v>
      </c>
      <c r="H214" s="142">
        <v>30</v>
      </c>
      <c r="I214" s="142">
        <v>60</v>
      </c>
      <c r="J214" s="80">
        <v>47</v>
      </c>
      <c r="K214" s="87">
        <f t="shared" si="14"/>
        <v>1.2</v>
      </c>
      <c r="L214" s="87">
        <f t="shared" si="15"/>
        <v>1.2</v>
      </c>
      <c r="M214" s="46">
        <f t="shared" si="16"/>
        <v>90</v>
      </c>
      <c r="N214" s="322"/>
      <c r="O214" s="322"/>
      <c r="P214" s="284"/>
      <c r="Q214" s="322"/>
      <c r="R214" s="284"/>
      <c r="S214" s="284"/>
      <c r="T214" s="284"/>
      <c r="U214" s="284"/>
      <c r="V214" s="284"/>
      <c r="W214" s="284"/>
      <c r="X214" s="284"/>
      <c r="Y214" s="289"/>
      <c r="Z214" s="289"/>
      <c r="AA214" s="289"/>
      <c r="AB214" s="289"/>
      <c r="AC214" s="289"/>
      <c r="AD214" s="83"/>
    </row>
    <row r="215" spans="1:30" ht="18" customHeight="1">
      <c r="A215" s="90"/>
      <c r="B215" s="84"/>
      <c r="C215" s="85"/>
      <c r="D215" s="42">
        <v>71400119912</v>
      </c>
      <c r="E215" s="43" t="s">
        <v>244</v>
      </c>
      <c r="F215" s="44" t="s">
        <v>245</v>
      </c>
      <c r="G215" s="150">
        <v>1</v>
      </c>
      <c r="H215" s="142">
        <v>30</v>
      </c>
      <c r="I215" s="142">
        <v>60</v>
      </c>
      <c r="J215" s="80">
        <v>49</v>
      </c>
      <c r="K215" s="87">
        <f t="shared" si="14"/>
        <v>1.2</v>
      </c>
      <c r="L215" s="87">
        <f t="shared" si="15"/>
        <v>1.2</v>
      </c>
      <c r="M215" s="46">
        <f t="shared" si="16"/>
        <v>90</v>
      </c>
      <c r="N215" s="322"/>
      <c r="O215" s="322"/>
      <c r="P215" s="284"/>
      <c r="Q215" s="322"/>
      <c r="R215" s="284"/>
      <c r="S215" s="284"/>
      <c r="T215" s="284"/>
      <c r="U215" s="284"/>
      <c r="V215" s="284"/>
      <c r="W215" s="284"/>
      <c r="X215" s="284"/>
      <c r="Y215" s="289"/>
      <c r="Z215" s="289"/>
      <c r="AA215" s="289"/>
      <c r="AB215" s="289"/>
      <c r="AC215" s="289"/>
      <c r="AD215" s="83"/>
    </row>
    <row r="216" spans="1:30" ht="18" customHeight="1">
      <c r="A216" s="90"/>
      <c r="B216" s="84"/>
      <c r="C216" s="85"/>
      <c r="D216" s="42" t="s">
        <v>246</v>
      </c>
      <c r="E216" s="43" t="s">
        <v>247</v>
      </c>
      <c r="F216" s="44" t="s">
        <v>248</v>
      </c>
      <c r="G216" s="150">
        <v>1</v>
      </c>
      <c r="H216" s="142">
        <v>45</v>
      </c>
      <c r="I216" s="142">
        <v>30</v>
      </c>
      <c r="J216" s="80">
        <v>13</v>
      </c>
      <c r="K216" s="87">
        <f t="shared" si="14"/>
        <v>1</v>
      </c>
      <c r="L216" s="87">
        <f t="shared" si="15"/>
        <v>1</v>
      </c>
      <c r="M216" s="46">
        <f t="shared" si="16"/>
        <v>67.5</v>
      </c>
      <c r="N216" s="322"/>
      <c r="O216" s="322"/>
      <c r="P216" s="284"/>
      <c r="Q216" s="322"/>
      <c r="R216" s="284"/>
      <c r="S216" s="284"/>
      <c r="T216" s="284"/>
      <c r="U216" s="284"/>
      <c r="V216" s="284"/>
      <c r="W216" s="284"/>
      <c r="X216" s="284"/>
      <c r="Y216" s="289"/>
      <c r="Z216" s="289"/>
      <c r="AA216" s="289"/>
      <c r="AB216" s="289"/>
      <c r="AC216" s="289"/>
      <c r="AD216" s="83"/>
    </row>
    <row r="217" spans="1:30" ht="18" customHeight="1">
      <c r="A217" s="90"/>
      <c r="B217" s="107"/>
      <c r="C217" s="108"/>
      <c r="D217" s="42">
        <v>21100119810</v>
      </c>
      <c r="E217" s="43" t="s">
        <v>161</v>
      </c>
      <c r="F217" s="44" t="s">
        <v>206</v>
      </c>
      <c r="G217" s="150">
        <v>1</v>
      </c>
      <c r="H217" s="142">
        <v>30</v>
      </c>
      <c r="I217" s="142">
        <v>60</v>
      </c>
      <c r="J217" s="80">
        <v>40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22"/>
      <c r="O217" s="322"/>
      <c r="P217" s="284"/>
      <c r="Q217" s="322"/>
      <c r="R217" s="284"/>
      <c r="S217" s="284"/>
      <c r="T217" s="284"/>
      <c r="U217" s="284"/>
      <c r="V217" s="284"/>
      <c r="W217" s="284"/>
      <c r="X217" s="284"/>
      <c r="Y217" s="289"/>
      <c r="Z217" s="289"/>
      <c r="AA217" s="289"/>
      <c r="AB217" s="289"/>
      <c r="AC217" s="289"/>
      <c r="AD217" s="83"/>
    </row>
    <row r="218" spans="1:30" ht="18" customHeight="1">
      <c r="A218" s="90"/>
      <c r="B218" s="107"/>
      <c r="C218" s="108"/>
      <c r="D218" s="42"/>
      <c r="E218" s="43" t="s">
        <v>218</v>
      </c>
      <c r="F218" s="184" t="s">
        <v>333</v>
      </c>
      <c r="G218" s="150"/>
      <c r="H218" s="142"/>
      <c r="I218" s="142"/>
      <c r="J218" s="80"/>
      <c r="K218" s="87">
        <f t="shared" si="14"/>
        <v>0</v>
      </c>
      <c r="L218" s="87">
        <f t="shared" si="15"/>
        <v>0</v>
      </c>
      <c r="M218" s="46">
        <f t="shared" si="16"/>
        <v>0</v>
      </c>
      <c r="N218" s="322"/>
      <c r="O218" s="322"/>
      <c r="P218" s="284"/>
      <c r="Q218" s="322"/>
      <c r="R218" s="284"/>
      <c r="S218" s="284"/>
      <c r="T218" s="284"/>
      <c r="U218" s="284"/>
      <c r="V218" s="284"/>
      <c r="W218" s="284"/>
      <c r="X218" s="284"/>
      <c r="Y218" s="289"/>
      <c r="Z218" s="289"/>
      <c r="AA218" s="289"/>
      <c r="AB218" s="289"/>
      <c r="AC218" s="289"/>
      <c r="AD218" s="83"/>
    </row>
    <row r="219" spans="1:30" ht="18" customHeight="1">
      <c r="A219" s="121"/>
      <c r="B219" s="107"/>
      <c r="C219" s="108"/>
      <c r="D219" s="42"/>
      <c r="E219" s="43" t="s">
        <v>161</v>
      </c>
      <c r="F219" s="44" t="s">
        <v>379</v>
      </c>
      <c r="G219" s="150">
        <v>2</v>
      </c>
      <c r="H219" s="142">
        <v>30</v>
      </c>
      <c r="I219" s="142">
        <v>60</v>
      </c>
      <c r="J219" s="80">
        <v>40</v>
      </c>
      <c r="K219" s="87">
        <f t="shared" si="14"/>
        <v>1.2</v>
      </c>
      <c r="L219" s="87">
        <f t="shared" si="15"/>
        <v>1.2</v>
      </c>
      <c r="M219" s="46">
        <f t="shared" si="16"/>
        <v>90</v>
      </c>
      <c r="N219" s="322"/>
      <c r="O219" s="322"/>
      <c r="P219" s="306"/>
      <c r="Q219" s="322"/>
      <c r="R219" s="306"/>
      <c r="S219" s="306"/>
      <c r="T219" s="306"/>
      <c r="U219" s="306"/>
      <c r="V219" s="306"/>
      <c r="W219" s="306"/>
      <c r="X219" s="306"/>
      <c r="Y219" s="289"/>
      <c r="Z219" s="289"/>
      <c r="AA219" s="289"/>
      <c r="AB219" s="289"/>
      <c r="AC219" s="289"/>
      <c r="AD219" s="83"/>
    </row>
    <row r="220" spans="1:30" ht="18" customHeight="1">
      <c r="A220" s="121"/>
      <c r="B220" s="107"/>
      <c r="C220" s="108"/>
      <c r="D220" s="42"/>
      <c r="E220" s="43" t="s">
        <v>161</v>
      </c>
      <c r="F220" s="44" t="s">
        <v>381</v>
      </c>
      <c r="G220" s="150">
        <v>2</v>
      </c>
      <c r="H220" s="142">
        <v>30</v>
      </c>
      <c r="I220" s="142">
        <v>60</v>
      </c>
      <c r="J220" s="80">
        <v>40</v>
      </c>
      <c r="K220" s="87">
        <f t="shared" si="14"/>
        <v>1.2</v>
      </c>
      <c r="L220" s="87">
        <f t="shared" si="15"/>
        <v>1.2</v>
      </c>
      <c r="M220" s="46">
        <f t="shared" si="16"/>
        <v>90</v>
      </c>
      <c r="N220" s="322"/>
      <c r="O220" s="322"/>
      <c r="P220" s="306"/>
      <c r="Q220" s="322"/>
      <c r="R220" s="306"/>
      <c r="S220" s="306"/>
      <c r="T220" s="306"/>
      <c r="U220" s="306"/>
      <c r="V220" s="306"/>
      <c r="W220" s="306"/>
      <c r="X220" s="306"/>
      <c r="Y220" s="289"/>
      <c r="Z220" s="289"/>
      <c r="AA220" s="289"/>
      <c r="AB220" s="289"/>
      <c r="AC220" s="289"/>
      <c r="AD220" s="83"/>
    </row>
    <row r="221" spans="1:30" ht="18" customHeight="1">
      <c r="A221" s="90"/>
      <c r="B221" s="107"/>
      <c r="C221" s="108"/>
      <c r="D221" s="42"/>
      <c r="E221" s="43" t="s">
        <v>161</v>
      </c>
      <c r="F221" s="44" t="s">
        <v>463</v>
      </c>
      <c r="G221" s="150">
        <v>2</v>
      </c>
      <c r="H221" s="142">
        <v>30</v>
      </c>
      <c r="I221" s="142">
        <v>60</v>
      </c>
      <c r="J221" s="80">
        <v>40</v>
      </c>
      <c r="K221" s="87">
        <f t="shared" si="14"/>
        <v>1.2</v>
      </c>
      <c r="L221" s="87">
        <f t="shared" si="15"/>
        <v>1.2</v>
      </c>
      <c r="M221" s="46">
        <f t="shared" si="16"/>
        <v>90</v>
      </c>
      <c r="N221" s="322"/>
      <c r="O221" s="322"/>
      <c r="P221" s="284"/>
      <c r="Q221" s="322"/>
      <c r="R221" s="284"/>
      <c r="S221" s="284"/>
      <c r="T221" s="284"/>
      <c r="U221" s="284"/>
      <c r="V221" s="284"/>
      <c r="W221" s="284"/>
      <c r="X221" s="284"/>
      <c r="Y221" s="289"/>
      <c r="Z221" s="289"/>
      <c r="AA221" s="289"/>
      <c r="AB221" s="289"/>
      <c r="AC221" s="289"/>
      <c r="AD221" s="83"/>
    </row>
    <row r="222" spans="1:30" ht="18" hidden="1" customHeight="1">
      <c r="A222" s="121"/>
      <c r="B222" s="107"/>
      <c r="C222" s="108"/>
      <c r="D222" s="42"/>
      <c r="E222" s="43"/>
      <c r="F222" s="44"/>
      <c r="G222" s="150"/>
      <c r="H222" s="142"/>
      <c r="I222" s="142"/>
      <c r="J222" s="80"/>
      <c r="K222" s="87"/>
      <c r="L222" s="87"/>
      <c r="M222" s="46"/>
      <c r="N222" s="322"/>
      <c r="O222" s="322"/>
      <c r="P222" s="306"/>
      <c r="Q222" s="322"/>
      <c r="R222" s="306"/>
      <c r="S222" s="306"/>
      <c r="T222" s="306"/>
      <c r="U222" s="306"/>
      <c r="V222" s="306"/>
      <c r="W222" s="306"/>
      <c r="X222" s="306"/>
      <c r="Y222" s="289"/>
      <c r="Z222" s="289"/>
      <c r="AA222" s="289"/>
      <c r="AB222" s="289"/>
      <c r="AC222" s="289"/>
      <c r="AD222" s="83"/>
    </row>
    <row r="223" spans="1:30" ht="18" hidden="1" customHeight="1">
      <c r="A223" s="121"/>
      <c r="B223" s="107"/>
      <c r="C223" s="108"/>
      <c r="D223" s="42"/>
      <c r="E223" s="43"/>
      <c r="F223" s="44"/>
      <c r="G223" s="150"/>
      <c r="H223" s="142"/>
      <c r="I223" s="142"/>
      <c r="J223" s="80"/>
      <c r="K223" s="87">
        <f t="shared" si="14"/>
        <v>0</v>
      </c>
      <c r="L223" s="87">
        <f t="shared" si="15"/>
        <v>0</v>
      </c>
      <c r="M223" s="46">
        <f t="shared" si="16"/>
        <v>0</v>
      </c>
      <c r="N223" s="322"/>
      <c r="O223" s="322"/>
      <c r="P223" s="306"/>
      <c r="Q223" s="322"/>
      <c r="R223" s="306"/>
      <c r="S223" s="306"/>
      <c r="T223" s="306"/>
      <c r="U223" s="306"/>
      <c r="V223" s="306"/>
      <c r="W223" s="306"/>
      <c r="X223" s="306"/>
      <c r="Y223" s="289"/>
      <c r="Z223" s="289"/>
      <c r="AA223" s="289"/>
      <c r="AB223" s="289"/>
      <c r="AC223" s="289"/>
      <c r="AD223" s="83"/>
    </row>
    <row r="224" spans="1:30" s="264" customFormat="1" ht="18" hidden="1" customHeight="1">
      <c r="A224" s="121"/>
      <c r="B224" s="107"/>
      <c r="C224" s="108"/>
      <c r="D224" s="42"/>
      <c r="E224" s="43"/>
      <c r="F224" s="44"/>
      <c r="G224" s="150"/>
      <c r="H224" s="142"/>
      <c r="I224" s="142"/>
      <c r="J224" s="80"/>
      <c r="K224" s="87"/>
      <c r="L224" s="87"/>
      <c r="M224" s="46"/>
      <c r="N224" s="322"/>
      <c r="O224" s="322"/>
      <c r="P224" s="306"/>
      <c r="Q224" s="322"/>
      <c r="R224" s="306"/>
      <c r="S224" s="306"/>
      <c r="T224" s="306"/>
      <c r="U224" s="306"/>
      <c r="V224" s="306"/>
      <c r="W224" s="306"/>
      <c r="X224" s="306"/>
      <c r="Y224" s="289"/>
      <c r="Z224" s="289"/>
      <c r="AA224" s="289"/>
      <c r="AB224" s="289"/>
      <c r="AC224" s="289"/>
      <c r="AD224" s="83"/>
    </row>
    <row r="225" spans="1:30" ht="18" hidden="1" customHeight="1">
      <c r="A225" s="121"/>
      <c r="B225" s="107"/>
      <c r="C225" s="108"/>
      <c r="D225" s="42"/>
      <c r="E225" s="43"/>
      <c r="F225" s="44"/>
      <c r="G225" s="150"/>
      <c r="H225" s="142"/>
      <c r="I225" s="142"/>
      <c r="J225" s="80"/>
      <c r="K225" s="87">
        <f t="shared" si="14"/>
        <v>0</v>
      </c>
      <c r="L225" s="87">
        <f t="shared" si="15"/>
        <v>0</v>
      </c>
      <c r="M225" s="46">
        <f t="shared" si="16"/>
        <v>0</v>
      </c>
      <c r="N225" s="322"/>
      <c r="O225" s="322"/>
      <c r="P225" s="306"/>
      <c r="Q225" s="322"/>
      <c r="R225" s="306"/>
      <c r="S225" s="306"/>
      <c r="T225" s="306"/>
      <c r="U225" s="306"/>
      <c r="V225" s="306"/>
      <c r="W225" s="306"/>
      <c r="X225" s="306"/>
      <c r="Y225" s="289"/>
      <c r="Z225" s="289"/>
      <c r="AA225" s="289"/>
      <c r="AB225" s="289"/>
      <c r="AC225" s="289"/>
      <c r="AD225" s="83"/>
    </row>
    <row r="226" spans="1:30" ht="18" hidden="1" customHeight="1">
      <c r="A226" s="90"/>
      <c r="B226" s="107"/>
      <c r="C226" s="108"/>
      <c r="D226" s="42"/>
      <c r="E226" s="43"/>
      <c r="F226" s="44"/>
      <c r="G226" s="150"/>
      <c r="H226" s="142"/>
      <c r="I226" s="142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322"/>
      <c r="O226" s="322"/>
      <c r="P226" s="284"/>
      <c r="Q226" s="322"/>
      <c r="R226" s="284"/>
      <c r="S226" s="284"/>
      <c r="T226" s="284"/>
      <c r="U226" s="284"/>
      <c r="V226" s="284"/>
      <c r="W226" s="284"/>
      <c r="X226" s="284"/>
      <c r="Y226" s="289"/>
      <c r="Z226" s="289"/>
      <c r="AA226" s="289"/>
      <c r="AB226" s="289"/>
      <c r="AC226" s="289"/>
      <c r="AD226" s="83"/>
    </row>
    <row r="227" spans="1:30" ht="18" hidden="1" customHeight="1">
      <c r="A227" s="90"/>
      <c r="B227" s="63"/>
      <c r="C227" s="108"/>
      <c r="D227" s="42"/>
      <c r="E227" s="43"/>
      <c r="F227" s="44"/>
      <c r="G227" s="150"/>
      <c r="H227" s="142"/>
      <c r="I227" s="142"/>
      <c r="J227" s="80"/>
      <c r="K227" s="87">
        <f t="shared" si="14"/>
        <v>0</v>
      </c>
      <c r="L227" s="87">
        <f t="shared" si="15"/>
        <v>0</v>
      </c>
      <c r="M227" s="46">
        <f t="shared" si="16"/>
        <v>0</v>
      </c>
      <c r="N227" s="322"/>
      <c r="O227" s="322"/>
      <c r="P227" s="284"/>
      <c r="Q227" s="322"/>
      <c r="R227" s="284"/>
      <c r="S227" s="284"/>
      <c r="T227" s="284"/>
      <c r="U227" s="284"/>
      <c r="V227" s="284"/>
      <c r="W227" s="284"/>
      <c r="X227" s="284"/>
      <c r="Y227" s="289"/>
      <c r="Z227" s="289"/>
      <c r="AA227" s="289"/>
      <c r="AB227" s="289"/>
      <c r="AC227" s="289"/>
      <c r="AD227" s="83"/>
    </row>
    <row r="228" spans="1:30" ht="18" hidden="1" customHeight="1">
      <c r="A228" s="90"/>
      <c r="B228" s="63"/>
      <c r="C228" s="108"/>
      <c r="D228" s="42"/>
      <c r="E228" s="43"/>
      <c r="F228" s="44"/>
      <c r="G228" s="150"/>
      <c r="H228" s="142"/>
      <c r="I228" s="142"/>
      <c r="J228" s="80"/>
      <c r="K228" s="87">
        <f t="shared" si="14"/>
        <v>0</v>
      </c>
      <c r="L228" s="87">
        <f t="shared" si="15"/>
        <v>0</v>
      </c>
      <c r="M228" s="46">
        <f t="shared" si="16"/>
        <v>0</v>
      </c>
      <c r="N228" s="322"/>
      <c r="O228" s="322"/>
      <c r="P228" s="284"/>
      <c r="Q228" s="322"/>
      <c r="R228" s="284"/>
      <c r="S228" s="284"/>
      <c r="T228" s="284"/>
      <c r="U228" s="284"/>
      <c r="V228" s="284"/>
      <c r="W228" s="284"/>
      <c r="X228" s="284"/>
      <c r="Y228" s="289"/>
      <c r="Z228" s="289"/>
      <c r="AA228" s="289"/>
      <c r="AB228" s="289"/>
      <c r="AC228" s="289"/>
      <c r="AD228" s="83"/>
    </row>
    <row r="229" spans="1:30" ht="18" hidden="1" customHeight="1">
      <c r="A229" s="90"/>
      <c r="B229" s="326"/>
      <c r="C229" s="327"/>
      <c r="D229" s="42"/>
      <c r="E229" s="43"/>
      <c r="F229" s="44"/>
      <c r="G229" s="150"/>
      <c r="H229" s="142"/>
      <c r="I229" s="142"/>
      <c r="J229" s="80"/>
      <c r="K229" s="87">
        <f t="shared" si="14"/>
        <v>0</v>
      </c>
      <c r="L229" s="87">
        <f t="shared" si="15"/>
        <v>0</v>
      </c>
      <c r="M229" s="46">
        <f t="shared" si="16"/>
        <v>0</v>
      </c>
      <c r="N229" s="322"/>
      <c r="O229" s="322"/>
      <c r="P229" s="284"/>
      <c r="Q229" s="322"/>
      <c r="R229" s="284"/>
      <c r="S229" s="284"/>
      <c r="T229" s="284"/>
      <c r="U229" s="284"/>
      <c r="V229" s="284"/>
      <c r="W229" s="284"/>
      <c r="X229" s="284"/>
      <c r="Y229" s="289"/>
      <c r="Z229" s="289"/>
      <c r="AA229" s="289"/>
      <c r="AB229" s="289"/>
      <c r="AC229" s="289"/>
      <c r="AD229" s="83"/>
    </row>
    <row r="230" spans="1:30" ht="18" hidden="1" customHeight="1">
      <c r="A230" s="90"/>
      <c r="B230" s="107"/>
      <c r="C230" s="108"/>
      <c r="D230" s="42"/>
      <c r="E230" s="43"/>
      <c r="F230" s="44"/>
      <c r="G230" s="74"/>
      <c r="H230" s="140"/>
      <c r="I230" s="140"/>
      <c r="J230" s="80"/>
      <c r="K230" s="87">
        <f t="shared" si="14"/>
        <v>0</v>
      </c>
      <c r="L230" s="87">
        <f t="shared" si="15"/>
        <v>0</v>
      </c>
      <c r="M230" s="46">
        <f t="shared" si="16"/>
        <v>0</v>
      </c>
      <c r="N230" s="322"/>
      <c r="O230" s="322"/>
      <c r="P230" s="284"/>
      <c r="Q230" s="322"/>
      <c r="R230" s="306"/>
      <c r="S230" s="306"/>
      <c r="T230" s="306"/>
      <c r="U230" s="306"/>
      <c r="V230" s="306"/>
      <c r="W230" s="306"/>
      <c r="X230" s="306"/>
      <c r="Y230" s="289"/>
      <c r="Z230" s="289"/>
      <c r="AA230" s="289"/>
      <c r="AB230" s="289"/>
      <c r="AC230" s="289"/>
      <c r="AD230" s="83"/>
    </row>
    <row r="231" spans="1:30" ht="18" customHeight="1">
      <c r="A231" s="97">
        <v>12</v>
      </c>
      <c r="B231" s="91" t="s">
        <v>96</v>
      </c>
      <c r="C231" s="101" t="s">
        <v>97</v>
      </c>
      <c r="D231" s="42">
        <v>71400119914</v>
      </c>
      <c r="E231" s="43" t="s">
        <v>161</v>
      </c>
      <c r="F231" s="44" t="s">
        <v>191</v>
      </c>
      <c r="G231" s="65">
        <v>1</v>
      </c>
      <c r="H231" s="145">
        <v>30</v>
      </c>
      <c r="I231" s="146">
        <v>60</v>
      </c>
      <c r="J231" s="80">
        <v>43</v>
      </c>
      <c r="K231" s="87">
        <f t="shared" si="14"/>
        <v>1.2</v>
      </c>
      <c r="L231" s="87">
        <f t="shared" si="15"/>
        <v>1.2</v>
      </c>
      <c r="M231" s="46">
        <f t="shared" si="16"/>
        <v>90</v>
      </c>
      <c r="N231" s="345">
        <v>67.5</v>
      </c>
      <c r="O231" s="363"/>
      <c r="P231" s="329">
        <f>SUM(M231:M248)+N231+O250</f>
        <v>974.40000000000009</v>
      </c>
      <c r="Q231" s="345" t="s">
        <v>98</v>
      </c>
      <c r="R231" s="329">
        <v>55</v>
      </c>
      <c r="S231" s="309" t="s">
        <v>100</v>
      </c>
      <c r="T231" s="345" t="s">
        <v>100</v>
      </c>
      <c r="U231" s="309" t="s">
        <v>101</v>
      </c>
      <c r="V231" s="345">
        <v>112</v>
      </c>
      <c r="W231" s="309" t="s">
        <v>99</v>
      </c>
      <c r="X231" s="345">
        <v>56</v>
      </c>
      <c r="Y231" s="301">
        <f>ROUND((P231-T231),1)</f>
        <v>524.4</v>
      </c>
      <c r="Z231" s="303">
        <f>IF(OR(SUM(V231:V249)="",SUM(Q231:Q249)=""),0,IF(OR(SUM(U231:U249)=320,SUM(V231:V249)&gt;0),ROUND((SUM(Q231:Q249)-SUM(V231:V249)),1),0))</f>
        <v>-112</v>
      </c>
      <c r="AA231" s="303">
        <f>IF(OR(SUM(X231:X249)="",SUM(R231:R249)=""),0,IF(OR(SUM(W231:W249)=160,SUM(X231:X249)&gt;0),ROUND((SUM(R231:R249)-SUM(X231:X249)),1),0))</f>
        <v>-1</v>
      </c>
      <c r="AB231" s="329"/>
      <c r="AC231" s="319">
        <f>SUM(Y231:AA250)</f>
        <v>411.4</v>
      </c>
      <c r="AD231" s="123"/>
    </row>
    <row r="232" spans="1:30" ht="18" customHeight="1">
      <c r="A232" s="90"/>
      <c r="B232" s="107"/>
      <c r="C232" s="108"/>
      <c r="D232" s="42">
        <v>71400177001</v>
      </c>
      <c r="E232" s="43" t="s">
        <v>192</v>
      </c>
      <c r="F232" s="44" t="s">
        <v>193</v>
      </c>
      <c r="G232" s="65">
        <v>1</v>
      </c>
      <c r="H232" s="145">
        <v>45</v>
      </c>
      <c r="I232" s="146">
        <v>0</v>
      </c>
      <c r="J232" s="80">
        <v>70</v>
      </c>
      <c r="K232" s="87">
        <f t="shared" si="14"/>
        <v>1.3</v>
      </c>
      <c r="L232" s="87">
        <f t="shared" si="15"/>
        <v>0</v>
      </c>
      <c r="M232" s="46">
        <f t="shared" si="16"/>
        <v>58.5</v>
      </c>
      <c r="N232" s="346"/>
      <c r="O232" s="364"/>
      <c r="P232" s="330"/>
      <c r="Q232" s="346"/>
      <c r="R232" s="330"/>
      <c r="S232" s="284"/>
      <c r="T232" s="346"/>
      <c r="U232" s="284"/>
      <c r="V232" s="346"/>
      <c r="W232" s="284"/>
      <c r="X232" s="346"/>
      <c r="Y232" s="289"/>
      <c r="Z232" s="289"/>
      <c r="AA232" s="289"/>
      <c r="AB232" s="330"/>
      <c r="AC232" s="289"/>
      <c r="AD232" s="123"/>
    </row>
    <row r="233" spans="1:30" ht="18" customHeight="1">
      <c r="A233" s="90"/>
      <c r="B233" s="63"/>
      <c r="C233" s="108"/>
      <c r="D233" s="42">
        <v>71400177001</v>
      </c>
      <c r="E233" s="43" t="s">
        <v>192</v>
      </c>
      <c r="F233" s="44" t="s">
        <v>193</v>
      </c>
      <c r="G233" s="65">
        <v>1</v>
      </c>
      <c r="H233" s="145">
        <v>0</v>
      </c>
      <c r="I233" s="146">
        <v>30</v>
      </c>
      <c r="J233" s="80">
        <v>35</v>
      </c>
      <c r="K233" s="87">
        <f t="shared" si="14"/>
        <v>0</v>
      </c>
      <c r="L233" s="87">
        <f t="shared" si="15"/>
        <v>1.1000000000000001</v>
      </c>
      <c r="M233" s="46">
        <f t="shared" si="16"/>
        <v>24.8</v>
      </c>
      <c r="N233" s="346"/>
      <c r="O233" s="364"/>
      <c r="P233" s="330"/>
      <c r="Q233" s="346"/>
      <c r="R233" s="330"/>
      <c r="S233" s="284"/>
      <c r="T233" s="346"/>
      <c r="U233" s="284"/>
      <c r="V233" s="346"/>
      <c r="W233" s="284"/>
      <c r="X233" s="346"/>
      <c r="Y233" s="289"/>
      <c r="Z233" s="289"/>
      <c r="AA233" s="289"/>
      <c r="AB233" s="330"/>
      <c r="AC233" s="289"/>
      <c r="AD233" s="123"/>
    </row>
    <row r="234" spans="1:30" ht="18" customHeight="1">
      <c r="A234" s="90"/>
      <c r="B234" s="63"/>
      <c r="C234" s="108"/>
      <c r="D234" s="42">
        <v>71400177001</v>
      </c>
      <c r="E234" s="43" t="s">
        <v>192</v>
      </c>
      <c r="F234" s="44" t="s">
        <v>193</v>
      </c>
      <c r="G234" s="65">
        <v>1</v>
      </c>
      <c r="H234" s="145">
        <v>0</v>
      </c>
      <c r="I234" s="146">
        <v>30</v>
      </c>
      <c r="J234" s="80">
        <v>35</v>
      </c>
      <c r="K234" s="87">
        <f t="shared" si="14"/>
        <v>0</v>
      </c>
      <c r="L234" s="87">
        <f t="shared" si="15"/>
        <v>1.1000000000000001</v>
      </c>
      <c r="M234" s="46">
        <f t="shared" si="16"/>
        <v>24.8</v>
      </c>
      <c r="N234" s="346"/>
      <c r="O234" s="364"/>
      <c r="P234" s="330"/>
      <c r="Q234" s="346"/>
      <c r="R234" s="330"/>
      <c r="S234" s="284"/>
      <c r="T234" s="346"/>
      <c r="U234" s="284"/>
      <c r="V234" s="346"/>
      <c r="W234" s="284"/>
      <c r="X234" s="346"/>
      <c r="Y234" s="289"/>
      <c r="Z234" s="289"/>
      <c r="AA234" s="289"/>
      <c r="AB234" s="330"/>
      <c r="AC234" s="289"/>
      <c r="AD234" s="123"/>
    </row>
    <row r="235" spans="1:30" ht="18" customHeight="1">
      <c r="A235" s="90"/>
      <c r="B235" s="63"/>
      <c r="C235" s="108"/>
      <c r="D235" s="42">
        <v>41000092401</v>
      </c>
      <c r="E235" s="43" t="s">
        <v>192</v>
      </c>
      <c r="F235" s="44" t="s">
        <v>159</v>
      </c>
      <c r="G235" s="65">
        <v>1</v>
      </c>
      <c r="H235" s="145">
        <v>45</v>
      </c>
      <c r="I235" s="146">
        <v>30</v>
      </c>
      <c r="J235" s="80">
        <v>30</v>
      </c>
      <c r="K235" s="87">
        <f t="shared" si="14"/>
        <v>1</v>
      </c>
      <c r="L235" s="87">
        <f t="shared" si="15"/>
        <v>1.1000000000000001</v>
      </c>
      <c r="M235" s="46">
        <f t="shared" si="16"/>
        <v>69.8</v>
      </c>
      <c r="N235" s="346"/>
      <c r="O235" s="364"/>
      <c r="P235" s="330"/>
      <c r="Q235" s="346"/>
      <c r="R235" s="330"/>
      <c r="S235" s="284"/>
      <c r="T235" s="346"/>
      <c r="U235" s="284"/>
      <c r="V235" s="346"/>
      <c r="W235" s="284"/>
      <c r="X235" s="346"/>
      <c r="Y235" s="289"/>
      <c r="Z235" s="289"/>
      <c r="AA235" s="289"/>
      <c r="AB235" s="330"/>
      <c r="AC235" s="289"/>
      <c r="AD235" s="123"/>
    </row>
    <row r="236" spans="1:30" ht="18" customHeight="1">
      <c r="A236" s="90"/>
      <c r="B236" s="63"/>
      <c r="C236" s="108"/>
      <c r="D236" s="42">
        <v>21100009901</v>
      </c>
      <c r="E236" s="43" t="s">
        <v>192</v>
      </c>
      <c r="F236" s="44" t="s">
        <v>194</v>
      </c>
      <c r="G236" s="65">
        <v>1</v>
      </c>
      <c r="H236" s="145">
        <v>45</v>
      </c>
      <c r="I236" s="146">
        <v>30</v>
      </c>
      <c r="J236" s="80">
        <v>38</v>
      </c>
      <c r="K236" s="87">
        <f t="shared" si="14"/>
        <v>1.2</v>
      </c>
      <c r="L236" s="87">
        <f t="shared" si="15"/>
        <v>1.2</v>
      </c>
      <c r="M236" s="46">
        <f t="shared" si="16"/>
        <v>81</v>
      </c>
      <c r="N236" s="346"/>
      <c r="O236" s="364"/>
      <c r="P236" s="330"/>
      <c r="Q236" s="346"/>
      <c r="R236" s="330"/>
      <c r="S236" s="284"/>
      <c r="T236" s="346"/>
      <c r="U236" s="284"/>
      <c r="V236" s="346"/>
      <c r="W236" s="284"/>
      <c r="X236" s="346"/>
      <c r="Y236" s="289"/>
      <c r="Z236" s="289"/>
      <c r="AA236" s="289"/>
      <c r="AB236" s="330"/>
      <c r="AC236" s="289"/>
      <c r="AD236" s="123"/>
    </row>
    <row r="237" spans="1:30" ht="18" customHeight="1">
      <c r="A237" s="90"/>
      <c r="B237" s="63"/>
      <c r="C237" s="108"/>
      <c r="D237" s="42">
        <v>21100009902</v>
      </c>
      <c r="E237" s="43" t="s">
        <v>192</v>
      </c>
      <c r="F237" s="44" t="s">
        <v>195</v>
      </c>
      <c r="G237" s="65">
        <v>1</v>
      </c>
      <c r="H237" s="145">
        <v>45</v>
      </c>
      <c r="I237" s="146">
        <v>30</v>
      </c>
      <c r="J237" s="80">
        <v>43</v>
      </c>
      <c r="K237" s="87">
        <f t="shared" si="14"/>
        <v>1.2</v>
      </c>
      <c r="L237" s="87">
        <f t="shared" si="15"/>
        <v>1.2</v>
      </c>
      <c r="M237" s="46">
        <f t="shared" si="16"/>
        <v>81</v>
      </c>
      <c r="N237" s="346"/>
      <c r="O237" s="364"/>
      <c r="P237" s="330"/>
      <c r="Q237" s="346"/>
      <c r="R237" s="330"/>
      <c r="S237" s="284"/>
      <c r="T237" s="346"/>
      <c r="U237" s="284"/>
      <c r="V237" s="346"/>
      <c r="W237" s="284"/>
      <c r="X237" s="346"/>
      <c r="Y237" s="289"/>
      <c r="Z237" s="289"/>
      <c r="AA237" s="289"/>
      <c r="AB237" s="330"/>
      <c r="AC237" s="289"/>
      <c r="AD237" s="123"/>
    </row>
    <row r="238" spans="1:30" ht="18" customHeight="1">
      <c r="A238" s="90"/>
      <c r="B238" s="63"/>
      <c r="C238" s="108"/>
      <c r="D238" s="42"/>
      <c r="E238" s="43" t="s">
        <v>218</v>
      </c>
      <c r="F238" s="44" t="s">
        <v>235</v>
      </c>
      <c r="G238" s="65">
        <v>1</v>
      </c>
      <c r="H238" s="145"/>
      <c r="I238" s="146"/>
      <c r="J238" s="80">
        <v>62</v>
      </c>
      <c r="K238" s="87">
        <f t="shared" si="14"/>
        <v>0</v>
      </c>
      <c r="L238" s="87">
        <f t="shared" si="15"/>
        <v>0</v>
      </c>
      <c r="M238" s="46">
        <f t="shared" si="16"/>
        <v>0</v>
      </c>
      <c r="N238" s="346"/>
      <c r="O238" s="364"/>
      <c r="P238" s="330"/>
      <c r="Q238" s="346"/>
      <c r="R238" s="330"/>
      <c r="S238" s="284"/>
      <c r="T238" s="346"/>
      <c r="U238" s="284"/>
      <c r="V238" s="346"/>
      <c r="W238" s="284"/>
      <c r="X238" s="346"/>
      <c r="Y238" s="289"/>
      <c r="Z238" s="289"/>
      <c r="AA238" s="289"/>
      <c r="AB238" s="330"/>
      <c r="AC238" s="289"/>
      <c r="AD238" s="123"/>
    </row>
    <row r="239" spans="1:30" ht="18" customHeight="1">
      <c r="A239" s="121"/>
      <c r="B239" s="63"/>
      <c r="C239" s="108"/>
      <c r="D239" s="42"/>
      <c r="E239" s="43" t="s">
        <v>192</v>
      </c>
      <c r="F239" s="44" t="s">
        <v>159</v>
      </c>
      <c r="G239" s="65">
        <v>2</v>
      </c>
      <c r="H239" s="145">
        <v>30</v>
      </c>
      <c r="I239" s="146">
        <v>30</v>
      </c>
      <c r="J239" s="80">
        <v>40</v>
      </c>
      <c r="K239" s="87">
        <f t="shared" si="14"/>
        <v>1.2</v>
      </c>
      <c r="L239" s="87">
        <f t="shared" si="15"/>
        <v>1.2</v>
      </c>
      <c r="M239" s="46">
        <f t="shared" si="16"/>
        <v>63</v>
      </c>
      <c r="N239" s="346"/>
      <c r="O239" s="364"/>
      <c r="P239" s="330"/>
      <c r="Q239" s="346"/>
      <c r="R239" s="330"/>
      <c r="S239" s="306"/>
      <c r="T239" s="346"/>
      <c r="U239" s="306"/>
      <c r="V239" s="346"/>
      <c r="W239" s="306"/>
      <c r="X239" s="346"/>
      <c r="Y239" s="289"/>
      <c r="Z239" s="289"/>
      <c r="AA239" s="289"/>
      <c r="AB239" s="330"/>
      <c r="AC239" s="289"/>
      <c r="AD239" s="123"/>
    </row>
    <row r="240" spans="1:30" s="206" customFormat="1" ht="18" customHeight="1">
      <c r="A240" s="121"/>
      <c r="B240" s="63"/>
      <c r="C240" s="108"/>
      <c r="D240" s="42"/>
      <c r="E240" s="43" t="s">
        <v>412</v>
      </c>
      <c r="F240" s="44" t="s">
        <v>262</v>
      </c>
      <c r="G240" s="65">
        <v>2</v>
      </c>
      <c r="H240" s="145">
        <v>35</v>
      </c>
      <c r="I240" s="146">
        <v>40</v>
      </c>
      <c r="J240" s="80">
        <v>40</v>
      </c>
      <c r="K240" s="87">
        <f t="shared" si="14"/>
        <v>1.2</v>
      </c>
      <c r="L240" s="87">
        <f t="shared" si="15"/>
        <v>1.2</v>
      </c>
      <c r="M240" s="46">
        <f t="shared" si="16"/>
        <v>78</v>
      </c>
      <c r="N240" s="346"/>
      <c r="O240" s="364"/>
      <c r="P240" s="330"/>
      <c r="Q240" s="346"/>
      <c r="R240" s="330"/>
      <c r="S240" s="306"/>
      <c r="T240" s="346"/>
      <c r="U240" s="306"/>
      <c r="V240" s="346"/>
      <c r="W240" s="306"/>
      <c r="X240" s="346"/>
      <c r="Y240" s="289"/>
      <c r="Z240" s="289"/>
      <c r="AA240" s="289"/>
      <c r="AB240" s="330"/>
      <c r="AC240" s="289"/>
      <c r="AD240" s="123"/>
    </row>
    <row r="241" spans="1:30" s="225" customFormat="1" ht="18" customHeight="1">
      <c r="A241" s="121"/>
      <c r="B241" s="63"/>
      <c r="C241" s="108"/>
      <c r="D241" s="42"/>
      <c r="E241" s="43" t="s">
        <v>480</v>
      </c>
      <c r="F241" s="44" t="s">
        <v>262</v>
      </c>
      <c r="G241" s="65">
        <v>2</v>
      </c>
      <c r="H241" s="145">
        <v>35</v>
      </c>
      <c r="I241" s="146">
        <v>40</v>
      </c>
      <c r="J241" s="80">
        <v>40</v>
      </c>
      <c r="K241" s="87">
        <f t="shared" si="14"/>
        <v>1.2</v>
      </c>
      <c r="L241" s="87">
        <f t="shared" si="15"/>
        <v>1.2</v>
      </c>
      <c r="M241" s="46">
        <f t="shared" si="16"/>
        <v>78</v>
      </c>
      <c r="N241" s="346"/>
      <c r="O241" s="364"/>
      <c r="P241" s="330"/>
      <c r="Q241" s="346"/>
      <c r="R241" s="330"/>
      <c r="S241" s="306"/>
      <c r="T241" s="346"/>
      <c r="U241" s="306"/>
      <c r="V241" s="346"/>
      <c r="W241" s="306"/>
      <c r="X241" s="346"/>
      <c r="Y241" s="289"/>
      <c r="Z241" s="289"/>
      <c r="AA241" s="289"/>
      <c r="AB241" s="330"/>
      <c r="AC241" s="289"/>
      <c r="AD241" s="123"/>
    </row>
    <row r="242" spans="1:30" s="206" customFormat="1" ht="18" customHeight="1">
      <c r="A242" s="121"/>
      <c r="B242" s="63"/>
      <c r="C242" s="108"/>
      <c r="D242" s="42"/>
      <c r="E242" s="43" t="s">
        <v>481</v>
      </c>
      <c r="F242" s="44" t="s">
        <v>262</v>
      </c>
      <c r="G242" s="65">
        <v>2</v>
      </c>
      <c r="H242" s="145">
        <v>35</v>
      </c>
      <c r="I242" s="146">
        <v>40</v>
      </c>
      <c r="J242" s="80">
        <v>40</v>
      </c>
      <c r="K242" s="87">
        <f t="shared" si="14"/>
        <v>1.2</v>
      </c>
      <c r="L242" s="87">
        <f t="shared" si="15"/>
        <v>1.2</v>
      </c>
      <c r="M242" s="46">
        <f t="shared" si="16"/>
        <v>78</v>
      </c>
      <c r="N242" s="346"/>
      <c r="O242" s="364"/>
      <c r="P242" s="330"/>
      <c r="Q242" s="346"/>
      <c r="R242" s="330"/>
      <c r="S242" s="306"/>
      <c r="T242" s="346"/>
      <c r="U242" s="306"/>
      <c r="V242" s="346"/>
      <c r="W242" s="306"/>
      <c r="X242" s="346"/>
      <c r="Y242" s="289"/>
      <c r="Z242" s="289"/>
      <c r="AA242" s="289"/>
      <c r="AB242" s="330"/>
      <c r="AC242" s="289"/>
      <c r="AD242" s="123"/>
    </row>
    <row r="243" spans="1:30" ht="18" customHeight="1">
      <c r="A243" s="121"/>
      <c r="B243" s="63"/>
      <c r="C243" s="108"/>
      <c r="D243" s="42"/>
      <c r="E243" s="43" t="s">
        <v>161</v>
      </c>
      <c r="F243" s="44" t="s">
        <v>383</v>
      </c>
      <c r="G243" s="65">
        <v>2</v>
      </c>
      <c r="H243" s="145">
        <v>30</v>
      </c>
      <c r="I243" s="146">
        <v>60</v>
      </c>
      <c r="J243" s="80">
        <v>40</v>
      </c>
      <c r="K243" s="87">
        <f t="shared" si="14"/>
        <v>1.2</v>
      </c>
      <c r="L243" s="87">
        <f t="shared" si="15"/>
        <v>1.2</v>
      </c>
      <c r="M243" s="46">
        <f t="shared" si="16"/>
        <v>90</v>
      </c>
      <c r="N243" s="346"/>
      <c r="O243" s="364"/>
      <c r="P243" s="330"/>
      <c r="Q243" s="346"/>
      <c r="R243" s="330"/>
      <c r="S243" s="306"/>
      <c r="T243" s="346"/>
      <c r="U243" s="306"/>
      <c r="V243" s="346"/>
      <c r="W243" s="306"/>
      <c r="X243" s="346"/>
      <c r="Y243" s="289"/>
      <c r="Z243" s="289"/>
      <c r="AA243" s="289"/>
      <c r="AB243" s="330"/>
      <c r="AC243" s="289"/>
      <c r="AD243" s="123"/>
    </row>
    <row r="244" spans="1:30" ht="18" customHeight="1">
      <c r="A244" s="121"/>
      <c r="B244" s="63"/>
      <c r="C244" s="108"/>
      <c r="D244" s="42"/>
      <c r="E244" s="43" t="s">
        <v>161</v>
      </c>
      <c r="F244" s="44" t="s">
        <v>384</v>
      </c>
      <c r="G244" s="65">
        <v>2</v>
      </c>
      <c r="H244" s="145">
        <v>30</v>
      </c>
      <c r="I244" s="146">
        <v>60</v>
      </c>
      <c r="J244" s="80">
        <v>40</v>
      </c>
      <c r="K244" s="87">
        <f t="shared" si="14"/>
        <v>1.2</v>
      </c>
      <c r="L244" s="87">
        <f t="shared" si="15"/>
        <v>1.2</v>
      </c>
      <c r="M244" s="46">
        <f t="shared" si="16"/>
        <v>90</v>
      </c>
      <c r="N244" s="346"/>
      <c r="O244" s="364"/>
      <c r="P244" s="330"/>
      <c r="Q244" s="346"/>
      <c r="R244" s="330"/>
      <c r="S244" s="306"/>
      <c r="T244" s="346"/>
      <c r="U244" s="306"/>
      <c r="V244" s="346"/>
      <c r="W244" s="306"/>
      <c r="X244" s="346"/>
      <c r="Y244" s="289"/>
      <c r="Z244" s="289"/>
      <c r="AA244" s="289"/>
      <c r="AB244" s="330"/>
      <c r="AC244" s="289"/>
      <c r="AD244" s="123"/>
    </row>
    <row r="245" spans="1:30" ht="18" hidden="1" customHeight="1">
      <c r="A245" s="90"/>
      <c r="B245" s="63"/>
      <c r="C245" s="108"/>
      <c r="D245" s="42"/>
      <c r="E245" s="43"/>
      <c r="F245" s="44"/>
      <c r="G245" s="65"/>
      <c r="H245" s="145"/>
      <c r="I245" s="146"/>
      <c r="J245" s="80"/>
      <c r="K245" s="87">
        <f t="shared" si="14"/>
        <v>0</v>
      </c>
      <c r="L245" s="87">
        <f t="shared" si="15"/>
        <v>0</v>
      </c>
      <c r="M245" s="46">
        <f t="shared" si="16"/>
        <v>0</v>
      </c>
      <c r="N245" s="346"/>
      <c r="O245" s="364"/>
      <c r="P245" s="330"/>
      <c r="Q245" s="346"/>
      <c r="R245" s="330"/>
      <c r="S245" s="284"/>
      <c r="T245" s="346"/>
      <c r="U245" s="284"/>
      <c r="V245" s="346"/>
      <c r="W245" s="284"/>
      <c r="X245" s="346"/>
      <c r="Y245" s="289"/>
      <c r="Z245" s="289"/>
      <c r="AA245" s="289"/>
      <c r="AB245" s="330"/>
      <c r="AC245" s="289"/>
      <c r="AD245" s="123"/>
    </row>
    <row r="246" spans="1:30" s="225" customFormat="1" ht="18" hidden="1" customHeight="1">
      <c r="A246" s="121"/>
      <c r="B246" s="63"/>
      <c r="C246" s="108"/>
      <c r="D246" s="42"/>
      <c r="E246" s="43"/>
      <c r="F246" s="44"/>
      <c r="G246" s="65"/>
      <c r="H246" s="145"/>
      <c r="I246" s="146"/>
      <c r="J246" s="80"/>
      <c r="K246" s="87">
        <f t="shared" si="14"/>
        <v>0</v>
      </c>
      <c r="L246" s="87">
        <f t="shared" si="15"/>
        <v>0</v>
      </c>
      <c r="M246" s="46">
        <f t="shared" si="16"/>
        <v>0</v>
      </c>
      <c r="N246" s="346"/>
      <c r="O246" s="364"/>
      <c r="P246" s="330"/>
      <c r="Q246" s="346"/>
      <c r="R246" s="330"/>
      <c r="S246" s="306"/>
      <c r="T246" s="346"/>
      <c r="U246" s="306"/>
      <c r="V246" s="346"/>
      <c r="W246" s="306"/>
      <c r="X246" s="346"/>
      <c r="Y246" s="289"/>
      <c r="Z246" s="289"/>
      <c r="AA246" s="289"/>
      <c r="AB246" s="330"/>
      <c r="AC246" s="289"/>
      <c r="AD246" s="123"/>
    </row>
    <row r="247" spans="1:30" ht="18" hidden="1" customHeight="1">
      <c r="A247" s="90"/>
      <c r="B247" s="107"/>
      <c r="C247" s="108"/>
      <c r="D247" s="42"/>
      <c r="E247" s="43"/>
      <c r="F247" s="44"/>
      <c r="G247" s="65"/>
      <c r="H247" s="145"/>
      <c r="I247" s="146"/>
      <c r="J247" s="80"/>
      <c r="K247" s="87">
        <f t="shared" si="14"/>
        <v>0</v>
      </c>
      <c r="L247" s="87">
        <f t="shared" si="15"/>
        <v>0</v>
      </c>
      <c r="M247" s="46">
        <f t="shared" si="16"/>
        <v>0</v>
      </c>
      <c r="N247" s="346"/>
      <c r="O247" s="364"/>
      <c r="P247" s="330"/>
      <c r="Q247" s="346"/>
      <c r="R247" s="330"/>
      <c r="S247" s="284"/>
      <c r="T247" s="346"/>
      <c r="U247" s="284"/>
      <c r="V247" s="346"/>
      <c r="W247" s="284"/>
      <c r="X247" s="346"/>
      <c r="Y247" s="289"/>
      <c r="Z247" s="289"/>
      <c r="AA247" s="289"/>
      <c r="AB247" s="330"/>
      <c r="AC247" s="289"/>
      <c r="AD247" s="123"/>
    </row>
    <row r="248" spans="1:30" ht="18" hidden="1" customHeight="1">
      <c r="A248" s="121"/>
      <c r="B248" s="122"/>
      <c r="C248" s="108"/>
      <c r="D248" s="42"/>
      <c r="E248" s="43"/>
      <c r="F248" s="44"/>
      <c r="G248" s="141"/>
      <c r="H248" s="145"/>
      <c r="I248" s="146"/>
      <c r="J248" s="80"/>
      <c r="K248" s="87">
        <f t="shared" si="14"/>
        <v>0</v>
      </c>
      <c r="L248" s="87">
        <f t="shared" si="15"/>
        <v>0</v>
      </c>
      <c r="M248" s="46">
        <f t="shared" si="16"/>
        <v>0</v>
      </c>
      <c r="N248" s="346"/>
      <c r="O248" s="364"/>
      <c r="P248" s="330"/>
      <c r="Q248" s="346"/>
      <c r="R248" s="330"/>
      <c r="S248" s="284"/>
      <c r="T248" s="346"/>
      <c r="U248" s="284"/>
      <c r="V248" s="346"/>
      <c r="W248" s="284"/>
      <c r="X248" s="346"/>
      <c r="Y248" s="289"/>
      <c r="Z248" s="289"/>
      <c r="AA248" s="289"/>
      <c r="AB248" s="330"/>
      <c r="AC248" s="289"/>
      <c r="AD248" s="123"/>
    </row>
    <row r="249" spans="1:30" ht="18" hidden="1" customHeight="1">
      <c r="A249" s="121"/>
      <c r="B249" s="122"/>
      <c r="C249" s="108"/>
      <c r="D249" s="42"/>
      <c r="E249" s="43"/>
      <c r="F249" s="44"/>
      <c r="G249" s="141"/>
      <c r="H249" s="145"/>
      <c r="I249" s="146"/>
      <c r="J249" s="80"/>
      <c r="K249" s="87">
        <f t="shared" si="14"/>
        <v>0</v>
      </c>
      <c r="L249" s="87">
        <f t="shared" si="15"/>
        <v>0</v>
      </c>
      <c r="M249" s="46">
        <f t="shared" si="16"/>
        <v>0</v>
      </c>
      <c r="N249" s="346"/>
      <c r="O249" s="364"/>
      <c r="P249" s="330"/>
      <c r="Q249" s="346"/>
      <c r="R249" s="330"/>
      <c r="S249" s="284"/>
      <c r="T249" s="346"/>
      <c r="U249" s="284"/>
      <c r="V249" s="346"/>
      <c r="W249" s="284"/>
      <c r="X249" s="346"/>
      <c r="Y249" s="289"/>
      <c r="Z249" s="289"/>
      <c r="AA249" s="289"/>
      <c r="AB249" s="330"/>
      <c r="AC249" s="289"/>
      <c r="AD249" s="123"/>
    </row>
    <row r="250" spans="1:30" ht="18" hidden="1" customHeight="1">
      <c r="A250" s="94"/>
      <c r="B250" s="95"/>
      <c r="C250" s="96"/>
      <c r="D250" s="42"/>
      <c r="E250" s="43"/>
      <c r="F250" s="44"/>
      <c r="G250" s="142"/>
      <c r="H250" s="151"/>
      <c r="I250" s="152"/>
      <c r="J250" s="80"/>
      <c r="K250" s="87">
        <f t="shared" si="14"/>
        <v>0</v>
      </c>
      <c r="L250" s="87">
        <f t="shared" si="15"/>
        <v>0</v>
      </c>
      <c r="M250" s="46">
        <f t="shared" si="16"/>
        <v>0</v>
      </c>
      <c r="N250" s="356"/>
      <c r="O250" s="365"/>
      <c r="P250" s="366"/>
      <c r="Q250" s="356"/>
      <c r="R250" s="330"/>
      <c r="S250" s="306"/>
      <c r="T250" s="346"/>
      <c r="U250" s="306"/>
      <c r="V250" s="346"/>
      <c r="W250" s="306"/>
      <c r="X250" s="346"/>
      <c r="Y250" s="289"/>
      <c r="Z250" s="289"/>
      <c r="AA250" s="289"/>
      <c r="AB250" s="330"/>
      <c r="AC250" s="289"/>
      <c r="AD250" s="123"/>
    </row>
    <row r="251" spans="1:30" ht="18" customHeight="1">
      <c r="A251" s="97">
        <v>13</v>
      </c>
      <c r="B251" s="100" t="s">
        <v>102</v>
      </c>
      <c r="C251" s="101" t="s">
        <v>43</v>
      </c>
      <c r="D251" s="42">
        <v>41000092501</v>
      </c>
      <c r="E251" s="43" t="s">
        <v>182</v>
      </c>
      <c r="F251" s="44" t="s">
        <v>159</v>
      </c>
      <c r="G251" s="65">
        <v>1</v>
      </c>
      <c r="H251" s="151">
        <v>45</v>
      </c>
      <c r="I251" s="153">
        <v>30</v>
      </c>
      <c r="J251" s="80">
        <v>30</v>
      </c>
      <c r="K251" s="87">
        <f t="shared" si="14"/>
        <v>1</v>
      </c>
      <c r="L251" s="87">
        <f t="shared" si="15"/>
        <v>1.1000000000000001</v>
      </c>
      <c r="M251" s="46">
        <f t="shared" si="16"/>
        <v>69.8</v>
      </c>
      <c r="N251" s="345">
        <v>67.5</v>
      </c>
      <c r="O251" s="363"/>
      <c r="P251" s="329">
        <f>SUM(M251:M270)+N251+O270</f>
        <v>838.8</v>
      </c>
      <c r="Q251" s="345" t="s">
        <v>138</v>
      </c>
      <c r="R251" s="329">
        <v>56</v>
      </c>
      <c r="S251" s="309" t="s">
        <v>100</v>
      </c>
      <c r="T251" s="345" t="s">
        <v>100</v>
      </c>
      <c r="U251" s="309" t="s">
        <v>139</v>
      </c>
      <c r="V251" s="345">
        <v>112</v>
      </c>
      <c r="W251" s="309">
        <v>56</v>
      </c>
      <c r="X251" s="345">
        <v>56</v>
      </c>
      <c r="Y251" s="301">
        <f>ROUND((P251-T251),1)</f>
        <v>388.8</v>
      </c>
      <c r="Z251" s="303">
        <f>IF(OR(SUM(V251:V270)="",SUM(Q251:Q270)=""),0,IF(OR(SUM(U251:U270)=320,SUM(V251:V270)&gt;0),ROUND((SUM(Q251:Q270)-SUM(V251:V270)),1),0))</f>
        <v>-112</v>
      </c>
      <c r="AA251" s="303">
        <f>IF(OR(SUM(X251:X270)="",SUM(R251:R270)=""),0,IF(OR(SUM(W251:W270)=160,SUM(X251:X270)&gt;0),ROUND((SUM(R251:R270)-SUM(X251:X270)),1),0))</f>
        <v>0</v>
      </c>
      <c r="AB251" s="329"/>
      <c r="AC251" s="319">
        <f>SUM(Y251:AA270)</f>
        <v>276.8</v>
      </c>
      <c r="AD251" s="83"/>
    </row>
    <row r="252" spans="1:30" ht="18" customHeight="1">
      <c r="A252" s="98"/>
      <c r="B252" s="99"/>
      <c r="C252" s="85"/>
      <c r="D252" s="42">
        <v>71400119918</v>
      </c>
      <c r="E252" s="43" t="s">
        <v>161</v>
      </c>
      <c r="F252" s="44" t="s">
        <v>215</v>
      </c>
      <c r="G252" s="65">
        <v>1</v>
      </c>
      <c r="H252" s="151">
        <v>30</v>
      </c>
      <c r="I252" s="152">
        <v>60</v>
      </c>
      <c r="J252" s="80">
        <v>44</v>
      </c>
      <c r="K252" s="87">
        <f t="shared" si="14"/>
        <v>1.2</v>
      </c>
      <c r="L252" s="87">
        <f t="shared" si="15"/>
        <v>1.2</v>
      </c>
      <c r="M252" s="46">
        <f t="shared" si="16"/>
        <v>90</v>
      </c>
      <c r="N252" s="346"/>
      <c r="O252" s="364"/>
      <c r="P252" s="330"/>
      <c r="Q252" s="346"/>
      <c r="R252" s="330"/>
      <c r="S252" s="284"/>
      <c r="T252" s="346"/>
      <c r="U252" s="284"/>
      <c r="V252" s="346"/>
      <c r="W252" s="284"/>
      <c r="X252" s="346"/>
      <c r="Y252" s="289"/>
      <c r="Z252" s="289"/>
      <c r="AA252" s="289"/>
      <c r="AB252" s="330"/>
      <c r="AC252" s="289"/>
      <c r="AD252" s="83"/>
    </row>
    <row r="253" spans="1:30" ht="18" customHeight="1">
      <c r="A253" s="98"/>
      <c r="B253" s="99"/>
      <c r="C253" s="85"/>
      <c r="D253" s="42">
        <v>21100134201</v>
      </c>
      <c r="E253" s="43" t="s">
        <v>182</v>
      </c>
      <c r="F253" s="44" t="s">
        <v>189</v>
      </c>
      <c r="G253" s="65">
        <v>1</v>
      </c>
      <c r="H253" s="151">
        <v>30</v>
      </c>
      <c r="I253" s="152">
        <v>60</v>
      </c>
      <c r="J253" s="80">
        <v>28</v>
      </c>
      <c r="K253" s="87">
        <f t="shared" si="14"/>
        <v>1</v>
      </c>
      <c r="L253" s="87">
        <f t="shared" si="15"/>
        <v>1</v>
      </c>
      <c r="M253" s="46">
        <f t="shared" si="16"/>
        <v>75</v>
      </c>
      <c r="N253" s="346"/>
      <c r="O253" s="364"/>
      <c r="P253" s="330"/>
      <c r="Q253" s="346"/>
      <c r="R253" s="330"/>
      <c r="S253" s="284"/>
      <c r="T253" s="346"/>
      <c r="U253" s="284"/>
      <c r="V253" s="346"/>
      <c r="W253" s="284"/>
      <c r="X253" s="346"/>
      <c r="Y253" s="289"/>
      <c r="Z253" s="289"/>
      <c r="AA253" s="289"/>
      <c r="AB253" s="330"/>
      <c r="AC253" s="289"/>
      <c r="AD253" s="83"/>
    </row>
    <row r="254" spans="1:30" ht="18" customHeight="1">
      <c r="A254" s="98"/>
      <c r="B254" s="99"/>
      <c r="C254" s="85"/>
      <c r="D254" s="42">
        <v>21100015201</v>
      </c>
      <c r="E254" s="43" t="s">
        <v>182</v>
      </c>
      <c r="F254" s="44" t="s">
        <v>216</v>
      </c>
      <c r="G254" s="65">
        <v>1</v>
      </c>
      <c r="H254" s="151">
        <v>45</v>
      </c>
      <c r="I254" s="152">
        <v>30</v>
      </c>
      <c r="J254" s="80">
        <v>22</v>
      </c>
      <c r="K254" s="87">
        <f t="shared" si="14"/>
        <v>1</v>
      </c>
      <c r="L254" s="87">
        <f t="shared" si="15"/>
        <v>1</v>
      </c>
      <c r="M254" s="46">
        <f t="shared" si="16"/>
        <v>67.5</v>
      </c>
      <c r="N254" s="346"/>
      <c r="O254" s="364"/>
      <c r="P254" s="330"/>
      <c r="Q254" s="346"/>
      <c r="R254" s="330"/>
      <c r="S254" s="284"/>
      <c r="T254" s="346"/>
      <c r="U254" s="284"/>
      <c r="V254" s="346"/>
      <c r="W254" s="284"/>
      <c r="X254" s="346"/>
      <c r="Y254" s="289"/>
      <c r="Z254" s="289"/>
      <c r="AA254" s="289"/>
      <c r="AB254" s="330"/>
      <c r="AC254" s="289"/>
      <c r="AD254" s="83"/>
    </row>
    <row r="255" spans="1:30" ht="18" customHeight="1">
      <c r="A255" s="98"/>
      <c r="B255" s="99"/>
      <c r="C255" s="85"/>
      <c r="D255" s="42" t="s">
        <v>217</v>
      </c>
      <c r="E255" s="43" t="s">
        <v>218</v>
      </c>
      <c r="F255" s="44" t="s">
        <v>146</v>
      </c>
      <c r="G255" s="65">
        <v>1</v>
      </c>
      <c r="H255" s="151"/>
      <c r="I255" s="152"/>
      <c r="J255" s="80"/>
      <c r="K255" s="87">
        <f t="shared" si="14"/>
        <v>0</v>
      </c>
      <c r="L255" s="87">
        <f t="shared" si="15"/>
        <v>0</v>
      </c>
      <c r="M255" s="46">
        <f t="shared" si="16"/>
        <v>0</v>
      </c>
      <c r="N255" s="346"/>
      <c r="O255" s="364"/>
      <c r="P255" s="330"/>
      <c r="Q255" s="346"/>
      <c r="R255" s="330"/>
      <c r="S255" s="284"/>
      <c r="T255" s="346"/>
      <c r="U255" s="284"/>
      <c r="V255" s="346"/>
      <c r="W255" s="284"/>
      <c r="X255" s="346"/>
      <c r="Y255" s="289"/>
      <c r="Z255" s="289"/>
      <c r="AA255" s="289"/>
      <c r="AB255" s="330"/>
      <c r="AC255" s="289"/>
      <c r="AD255" s="83"/>
    </row>
    <row r="256" spans="1:30" s="225" customFormat="1" ht="18" customHeight="1">
      <c r="A256" s="124"/>
      <c r="B256" s="99"/>
      <c r="C256" s="85"/>
      <c r="D256" s="42"/>
      <c r="E256" s="43" t="s">
        <v>161</v>
      </c>
      <c r="F256" s="44" t="s">
        <v>385</v>
      </c>
      <c r="G256" s="65">
        <v>2</v>
      </c>
      <c r="H256" s="151">
        <v>30</v>
      </c>
      <c r="I256" s="152">
        <v>60</v>
      </c>
      <c r="J256" s="80">
        <v>43</v>
      </c>
      <c r="K256" s="87">
        <f t="shared" si="14"/>
        <v>1.2</v>
      </c>
      <c r="L256" s="87">
        <f t="shared" si="15"/>
        <v>1.2</v>
      </c>
      <c r="M256" s="46">
        <f t="shared" si="16"/>
        <v>90</v>
      </c>
      <c r="N256" s="346"/>
      <c r="O256" s="364"/>
      <c r="P256" s="330"/>
      <c r="Q256" s="346"/>
      <c r="R256" s="330"/>
      <c r="S256" s="306"/>
      <c r="T256" s="346"/>
      <c r="U256" s="306"/>
      <c r="V256" s="346"/>
      <c r="W256" s="306"/>
      <c r="X256" s="346"/>
      <c r="Y256" s="289"/>
      <c r="Z256" s="289"/>
      <c r="AA256" s="289"/>
      <c r="AB256" s="330"/>
      <c r="AC256" s="289"/>
      <c r="AD256" s="83"/>
    </row>
    <row r="257" spans="1:30" s="225" customFormat="1" ht="18" customHeight="1">
      <c r="A257" s="124"/>
      <c r="B257" s="99"/>
      <c r="C257" s="85"/>
      <c r="D257" s="42"/>
      <c r="E257" s="43" t="s">
        <v>161</v>
      </c>
      <c r="F257" s="44" t="s">
        <v>386</v>
      </c>
      <c r="G257" s="65">
        <v>2</v>
      </c>
      <c r="H257" s="151">
        <v>30</v>
      </c>
      <c r="I257" s="152">
        <v>60</v>
      </c>
      <c r="J257" s="80">
        <v>43</v>
      </c>
      <c r="K257" s="87">
        <f t="shared" si="14"/>
        <v>1.2</v>
      </c>
      <c r="L257" s="87">
        <f t="shared" si="15"/>
        <v>1.2</v>
      </c>
      <c r="M257" s="46">
        <f t="shared" si="16"/>
        <v>90</v>
      </c>
      <c r="N257" s="346"/>
      <c r="O257" s="364"/>
      <c r="P257" s="330"/>
      <c r="Q257" s="346"/>
      <c r="R257" s="330"/>
      <c r="S257" s="306"/>
      <c r="T257" s="346"/>
      <c r="U257" s="306"/>
      <c r="V257" s="346"/>
      <c r="W257" s="306"/>
      <c r="X257" s="346"/>
      <c r="Y257" s="289"/>
      <c r="Z257" s="289"/>
      <c r="AA257" s="289"/>
      <c r="AB257" s="330"/>
      <c r="AC257" s="289"/>
      <c r="AD257" s="83"/>
    </row>
    <row r="258" spans="1:30" s="225" customFormat="1" ht="18" customHeight="1">
      <c r="A258" s="124"/>
      <c r="B258" s="99"/>
      <c r="C258" s="85"/>
      <c r="D258" s="42"/>
      <c r="E258" s="43" t="s">
        <v>182</v>
      </c>
      <c r="F258" s="44" t="s">
        <v>146</v>
      </c>
      <c r="G258" s="65">
        <v>2</v>
      </c>
      <c r="H258" s="151">
        <v>30</v>
      </c>
      <c r="I258" s="152">
        <v>60</v>
      </c>
      <c r="J258" s="80">
        <v>50</v>
      </c>
      <c r="K258" s="87">
        <f t="shared" si="14"/>
        <v>1.2</v>
      </c>
      <c r="L258" s="87">
        <f t="shared" si="15"/>
        <v>1.2</v>
      </c>
      <c r="M258" s="46">
        <f t="shared" si="16"/>
        <v>90</v>
      </c>
      <c r="N258" s="346"/>
      <c r="O258" s="364"/>
      <c r="P258" s="330"/>
      <c r="Q258" s="346"/>
      <c r="R258" s="330"/>
      <c r="S258" s="306"/>
      <c r="T258" s="346"/>
      <c r="U258" s="306"/>
      <c r="V258" s="346"/>
      <c r="W258" s="306"/>
      <c r="X258" s="346"/>
      <c r="Y258" s="289"/>
      <c r="Z258" s="289"/>
      <c r="AA258" s="289"/>
      <c r="AB258" s="330"/>
      <c r="AC258" s="289"/>
      <c r="AD258" s="83"/>
    </row>
    <row r="259" spans="1:30" s="225" customFormat="1" ht="18" customHeight="1">
      <c r="A259" s="124"/>
      <c r="B259" s="99"/>
      <c r="C259" s="85"/>
      <c r="D259" s="42"/>
      <c r="E259" s="43" t="s">
        <v>182</v>
      </c>
      <c r="F259" s="44" t="s">
        <v>232</v>
      </c>
      <c r="G259" s="65">
        <v>2</v>
      </c>
      <c r="H259" s="151">
        <v>30</v>
      </c>
      <c r="I259" s="152">
        <v>60</v>
      </c>
      <c r="J259" s="80">
        <v>50</v>
      </c>
      <c r="K259" s="87">
        <f t="shared" si="14"/>
        <v>1.2</v>
      </c>
      <c r="L259" s="87">
        <f t="shared" si="15"/>
        <v>1.2</v>
      </c>
      <c r="M259" s="46">
        <f t="shared" si="16"/>
        <v>90</v>
      </c>
      <c r="N259" s="346"/>
      <c r="O259" s="364"/>
      <c r="P259" s="330"/>
      <c r="Q259" s="346"/>
      <c r="R259" s="330"/>
      <c r="S259" s="306"/>
      <c r="T259" s="346"/>
      <c r="U259" s="306"/>
      <c r="V259" s="346"/>
      <c r="W259" s="306"/>
      <c r="X259" s="346"/>
      <c r="Y259" s="289"/>
      <c r="Z259" s="289"/>
      <c r="AA259" s="289"/>
      <c r="AB259" s="330"/>
      <c r="AC259" s="289"/>
      <c r="AD259" s="83"/>
    </row>
    <row r="260" spans="1:30" s="225" customFormat="1" ht="18" customHeight="1">
      <c r="A260" s="124"/>
      <c r="B260" s="99"/>
      <c r="C260" s="85"/>
      <c r="D260" s="42"/>
      <c r="E260" s="43" t="s">
        <v>182</v>
      </c>
      <c r="F260" s="44" t="s">
        <v>167</v>
      </c>
      <c r="G260" s="65">
        <v>2</v>
      </c>
      <c r="H260" s="151">
        <v>30</v>
      </c>
      <c r="I260" s="154">
        <v>60</v>
      </c>
      <c r="J260" s="80">
        <v>50</v>
      </c>
      <c r="K260" s="87">
        <f t="shared" si="14"/>
        <v>1.2</v>
      </c>
      <c r="L260" s="87">
        <f t="shared" si="15"/>
        <v>1.2</v>
      </c>
      <c r="M260" s="46">
        <f t="shared" si="16"/>
        <v>90</v>
      </c>
      <c r="N260" s="346"/>
      <c r="O260" s="364"/>
      <c r="P260" s="330"/>
      <c r="Q260" s="346"/>
      <c r="R260" s="330"/>
      <c r="S260" s="306"/>
      <c r="T260" s="346"/>
      <c r="U260" s="306"/>
      <c r="V260" s="346"/>
      <c r="W260" s="306"/>
      <c r="X260" s="346"/>
      <c r="Y260" s="289"/>
      <c r="Z260" s="289"/>
      <c r="AA260" s="289"/>
      <c r="AB260" s="330"/>
      <c r="AC260" s="289"/>
      <c r="AD260" s="83"/>
    </row>
    <row r="261" spans="1:30" s="225" customFormat="1" ht="18" customHeight="1">
      <c r="A261" s="124"/>
      <c r="B261" s="99"/>
      <c r="C261" s="85"/>
      <c r="D261" s="42"/>
      <c r="E261" s="254" t="s">
        <v>395</v>
      </c>
      <c r="F261" s="255" t="s">
        <v>189</v>
      </c>
      <c r="G261" s="251">
        <v>2</v>
      </c>
      <c r="H261" s="258"/>
      <c r="I261" s="259"/>
      <c r="J261" s="253">
        <v>38</v>
      </c>
      <c r="K261" s="87">
        <f t="shared" si="14"/>
        <v>0</v>
      </c>
      <c r="L261" s="87">
        <f t="shared" si="15"/>
        <v>0</v>
      </c>
      <c r="M261" s="46">
        <f t="shared" si="16"/>
        <v>19</v>
      </c>
      <c r="N261" s="346"/>
      <c r="O261" s="364"/>
      <c r="P261" s="330"/>
      <c r="Q261" s="346"/>
      <c r="R261" s="330"/>
      <c r="S261" s="306"/>
      <c r="T261" s="346"/>
      <c r="U261" s="306"/>
      <c r="V261" s="346"/>
      <c r="W261" s="306"/>
      <c r="X261" s="346"/>
      <c r="Y261" s="289"/>
      <c r="Z261" s="289"/>
      <c r="AA261" s="289"/>
      <c r="AB261" s="330"/>
      <c r="AC261" s="289"/>
      <c r="AD261" s="83"/>
    </row>
    <row r="262" spans="1:30" s="225" customFormat="1" ht="18" hidden="1" customHeight="1">
      <c r="A262" s="124"/>
      <c r="B262" s="99"/>
      <c r="C262" s="85"/>
      <c r="D262" s="42"/>
      <c r="E262" s="43"/>
      <c r="F262" s="44"/>
      <c r="G262" s="65"/>
      <c r="H262" s="151"/>
      <c r="I262" s="152"/>
      <c r="J262" s="80"/>
      <c r="K262" s="87">
        <f t="shared" si="14"/>
        <v>0</v>
      </c>
      <c r="L262" s="87">
        <f t="shared" si="15"/>
        <v>0</v>
      </c>
      <c r="M262" s="46">
        <f t="shared" si="16"/>
        <v>0</v>
      </c>
      <c r="N262" s="346"/>
      <c r="O262" s="364"/>
      <c r="P262" s="330"/>
      <c r="Q262" s="346"/>
      <c r="R262" s="330"/>
      <c r="S262" s="306"/>
      <c r="T262" s="346"/>
      <c r="U262" s="306"/>
      <c r="V262" s="346"/>
      <c r="W262" s="306"/>
      <c r="X262" s="346"/>
      <c r="Y262" s="289"/>
      <c r="Z262" s="289"/>
      <c r="AA262" s="289"/>
      <c r="AB262" s="330"/>
      <c r="AC262" s="289"/>
      <c r="AD262" s="83"/>
    </row>
    <row r="263" spans="1:30" s="225" customFormat="1" ht="18" hidden="1" customHeight="1">
      <c r="A263" s="124"/>
      <c r="B263" s="99"/>
      <c r="C263" s="85"/>
      <c r="D263" s="42"/>
      <c r="E263" s="43"/>
      <c r="F263" s="44"/>
      <c r="G263" s="65"/>
      <c r="H263" s="151"/>
      <c r="I263" s="152"/>
      <c r="J263" s="80"/>
      <c r="K263" s="87">
        <f t="shared" si="14"/>
        <v>0</v>
      </c>
      <c r="L263" s="87">
        <f t="shared" si="15"/>
        <v>0</v>
      </c>
      <c r="M263" s="46">
        <f t="shared" si="16"/>
        <v>0</v>
      </c>
      <c r="N263" s="346"/>
      <c r="O263" s="364"/>
      <c r="P263" s="330"/>
      <c r="Q263" s="346"/>
      <c r="R263" s="330"/>
      <c r="S263" s="306"/>
      <c r="T263" s="346"/>
      <c r="U263" s="306"/>
      <c r="V263" s="346"/>
      <c r="W263" s="306"/>
      <c r="X263" s="346"/>
      <c r="Y263" s="289"/>
      <c r="Z263" s="289"/>
      <c r="AA263" s="289"/>
      <c r="AB263" s="330"/>
      <c r="AC263" s="289"/>
      <c r="AD263" s="83"/>
    </row>
    <row r="264" spans="1:30" s="225" customFormat="1" ht="18" hidden="1" customHeight="1">
      <c r="A264" s="124"/>
      <c r="B264" s="99"/>
      <c r="C264" s="85"/>
      <c r="D264" s="42"/>
      <c r="E264" s="43"/>
      <c r="F264" s="44"/>
      <c r="G264" s="65"/>
      <c r="H264" s="151"/>
      <c r="I264" s="152"/>
      <c r="J264" s="80"/>
      <c r="K264" s="87">
        <f t="shared" si="14"/>
        <v>0</v>
      </c>
      <c r="L264" s="87">
        <f t="shared" si="15"/>
        <v>0</v>
      </c>
      <c r="M264" s="46">
        <f t="shared" si="16"/>
        <v>0</v>
      </c>
      <c r="N264" s="346"/>
      <c r="O264" s="364"/>
      <c r="P264" s="330"/>
      <c r="Q264" s="346"/>
      <c r="R264" s="330"/>
      <c r="S264" s="306"/>
      <c r="T264" s="346"/>
      <c r="U264" s="306"/>
      <c r="V264" s="346"/>
      <c r="W264" s="306"/>
      <c r="X264" s="346"/>
      <c r="Y264" s="289"/>
      <c r="Z264" s="289"/>
      <c r="AA264" s="289"/>
      <c r="AB264" s="330"/>
      <c r="AC264" s="289"/>
      <c r="AD264" s="83"/>
    </row>
    <row r="265" spans="1:30" s="225" customFormat="1" ht="18" hidden="1" customHeight="1">
      <c r="A265" s="124"/>
      <c r="B265" s="99"/>
      <c r="C265" s="85"/>
      <c r="D265" s="42"/>
      <c r="E265" s="43"/>
      <c r="F265" s="44"/>
      <c r="G265" s="65"/>
      <c r="H265" s="151"/>
      <c r="I265" s="152"/>
      <c r="J265" s="80"/>
      <c r="K265" s="87">
        <f t="shared" ref="K265:K328" si="17">IF(OR(LEFT(E265,2)="ĐA",LEFT(E265,2)="DA",LEFT(E265,5)="Đồ án",LEFT(E265,5)="Đồán ",LEFT(E265,9)="Sinh hoạt",LEFT(E265,9)="sinh hoạt",LEFT(E265,6)="Cố vấn",LEFT(E265,6)="cố vấn",LEFT(E265,4)="cvht",LEFT(E265,4)="CVHT",LEFT(E265,4)="shcn",LEFT(E265,4)="SHCN"),0,(IF(AND(H265&gt;0,J265&gt;0),IF(J265&gt;60,1.3,IF(J265&gt;35,1.2,1)),0)))</f>
        <v>0</v>
      </c>
      <c r="L265" s="87">
        <f t="shared" ref="L265:L328" si="18">IF(OR(LEFT(E265,2)="ĐA",LEFT(E265,2)="DA",LEFT(E265,5)="Đồ án",LEFT(E265,5)="Đồán "),0,IF(AND(J265&gt;0,I265&gt;0),IF(AND(OR(LEFT(E265,4)="GDQP",LEFT(E265,4)="gdqp",LEFT(E265,19)="Giáo dục quốc phòng"),J265&gt;50),1.3,IF(J265&gt;35,1.2,IF(J265&gt;29,1.1,1))),0))</f>
        <v>0</v>
      </c>
      <c r="M265" s="46">
        <f t="shared" ref="M265:M328" si="19">ROUND(IF(OR(LEFT(E265,2)="ĐA",LEFT(E265,2)="DA",LEFT(E265,5)="Đồ án",LEFT(E265,5)="Đồán "),J265*0.5,(IF(H265&gt;0,H265*K265,"0")+IF(I265&gt;0,(I265*0.75)*L265,"0"))),1)</f>
        <v>0</v>
      </c>
      <c r="N265" s="346"/>
      <c r="O265" s="364"/>
      <c r="P265" s="330"/>
      <c r="Q265" s="346"/>
      <c r="R265" s="330"/>
      <c r="S265" s="306"/>
      <c r="T265" s="346"/>
      <c r="U265" s="306"/>
      <c r="V265" s="346"/>
      <c r="W265" s="306"/>
      <c r="X265" s="346"/>
      <c r="Y265" s="289"/>
      <c r="Z265" s="289"/>
      <c r="AA265" s="289"/>
      <c r="AB265" s="330"/>
      <c r="AC265" s="289"/>
      <c r="AD265" s="83"/>
    </row>
    <row r="266" spans="1:30" ht="18" hidden="1" customHeight="1">
      <c r="A266" s="98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si="17"/>
        <v>0</v>
      </c>
      <c r="L266" s="87">
        <f t="shared" si="18"/>
        <v>0</v>
      </c>
      <c r="M266" s="46">
        <f t="shared" si="19"/>
        <v>0</v>
      </c>
      <c r="N266" s="346"/>
      <c r="O266" s="364"/>
      <c r="P266" s="330"/>
      <c r="Q266" s="346"/>
      <c r="R266" s="330"/>
      <c r="S266" s="284"/>
      <c r="T266" s="346"/>
      <c r="U266" s="284"/>
      <c r="V266" s="346"/>
      <c r="W266" s="284"/>
      <c r="X266" s="346"/>
      <c r="Y266" s="289"/>
      <c r="Z266" s="289"/>
      <c r="AA266" s="289"/>
      <c r="AB266" s="330"/>
      <c r="AC266" s="289"/>
      <c r="AD266" s="83"/>
    </row>
    <row r="267" spans="1:30" ht="18" hidden="1" customHeight="1">
      <c r="A267" s="98"/>
      <c r="B267" s="99"/>
      <c r="C267" s="85"/>
      <c r="D267" s="42"/>
      <c r="E267" s="43"/>
      <c r="F267" s="44"/>
      <c r="G267" s="65"/>
      <c r="H267" s="151"/>
      <c r="I267" s="152"/>
      <c r="J267" s="80"/>
      <c r="K267" s="87">
        <f t="shared" si="17"/>
        <v>0</v>
      </c>
      <c r="L267" s="87">
        <f t="shared" si="18"/>
        <v>0</v>
      </c>
      <c r="M267" s="46">
        <f t="shared" si="19"/>
        <v>0</v>
      </c>
      <c r="N267" s="346"/>
      <c r="O267" s="364"/>
      <c r="P267" s="330"/>
      <c r="Q267" s="346"/>
      <c r="R267" s="330"/>
      <c r="S267" s="284"/>
      <c r="T267" s="346"/>
      <c r="U267" s="284"/>
      <c r="V267" s="346"/>
      <c r="W267" s="284"/>
      <c r="X267" s="346"/>
      <c r="Y267" s="289"/>
      <c r="Z267" s="289"/>
      <c r="AA267" s="289"/>
      <c r="AB267" s="330"/>
      <c r="AC267" s="289"/>
      <c r="AD267" s="83"/>
    </row>
    <row r="268" spans="1:30" ht="18" hidden="1" customHeight="1">
      <c r="A268" s="98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17"/>
        <v>0</v>
      </c>
      <c r="L268" s="87">
        <f t="shared" si="18"/>
        <v>0</v>
      </c>
      <c r="M268" s="46">
        <f t="shared" si="19"/>
        <v>0</v>
      </c>
      <c r="N268" s="346"/>
      <c r="O268" s="364"/>
      <c r="P268" s="330"/>
      <c r="Q268" s="346"/>
      <c r="R268" s="330"/>
      <c r="S268" s="284"/>
      <c r="T268" s="346"/>
      <c r="U268" s="284"/>
      <c r="V268" s="346"/>
      <c r="W268" s="284"/>
      <c r="X268" s="346"/>
      <c r="Y268" s="289"/>
      <c r="Z268" s="289"/>
      <c r="AA268" s="289"/>
      <c r="AB268" s="330"/>
      <c r="AC268" s="289"/>
      <c r="AD268" s="83"/>
    </row>
    <row r="269" spans="1:30" ht="18" hidden="1" customHeight="1">
      <c r="A269" s="124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si="17"/>
        <v>0</v>
      </c>
      <c r="L269" s="87">
        <f t="shared" si="18"/>
        <v>0</v>
      </c>
      <c r="M269" s="46">
        <f t="shared" si="19"/>
        <v>0</v>
      </c>
      <c r="N269" s="346"/>
      <c r="O269" s="364"/>
      <c r="P269" s="330"/>
      <c r="Q269" s="346"/>
      <c r="R269" s="330"/>
      <c r="S269" s="306"/>
      <c r="T269" s="346"/>
      <c r="U269" s="306"/>
      <c r="V269" s="346"/>
      <c r="W269" s="306"/>
      <c r="X269" s="346"/>
      <c r="Y269" s="289"/>
      <c r="Z269" s="289"/>
      <c r="AA269" s="289"/>
      <c r="AB269" s="330"/>
      <c r="AC269" s="289"/>
      <c r="AD269" s="83"/>
    </row>
    <row r="270" spans="1:30" ht="18" hidden="1" customHeight="1">
      <c r="A270" s="124"/>
      <c r="B270" s="99"/>
      <c r="C270" s="85"/>
      <c r="D270" s="42"/>
      <c r="E270" s="43"/>
      <c r="F270" s="44"/>
      <c r="G270" s="65"/>
      <c r="H270" s="151"/>
      <c r="I270" s="154"/>
      <c r="J270" s="80"/>
      <c r="K270" s="87">
        <f t="shared" si="17"/>
        <v>0</v>
      </c>
      <c r="L270" s="87">
        <f t="shared" si="18"/>
        <v>0</v>
      </c>
      <c r="M270" s="46">
        <f t="shared" si="19"/>
        <v>0</v>
      </c>
      <c r="N270" s="346"/>
      <c r="O270" s="364"/>
      <c r="P270" s="330"/>
      <c r="Q270" s="346"/>
      <c r="R270" s="330"/>
      <c r="S270" s="306"/>
      <c r="T270" s="346"/>
      <c r="U270" s="306"/>
      <c r="V270" s="346"/>
      <c r="W270" s="306"/>
      <c r="X270" s="346"/>
      <c r="Y270" s="289"/>
      <c r="Z270" s="289"/>
      <c r="AA270" s="289"/>
      <c r="AB270" s="330"/>
      <c r="AC270" s="289"/>
      <c r="AD270" s="83"/>
    </row>
    <row r="271" spans="1:30" ht="18" customHeight="1">
      <c r="A271" s="97">
        <v>14</v>
      </c>
      <c r="B271" s="100" t="s">
        <v>103</v>
      </c>
      <c r="C271" s="101" t="s">
        <v>44</v>
      </c>
      <c r="D271" s="42">
        <v>20200002201</v>
      </c>
      <c r="E271" s="43" t="s">
        <v>314</v>
      </c>
      <c r="F271" s="44" t="s">
        <v>315</v>
      </c>
      <c r="G271" s="65">
        <v>1</v>
      </c>
      <c r="H271" s="155">
        <v>30</v>
      </c>
      <c r="I271" s="156"/>
      <c r="J271" s="80">
        <v>58</v>
      </c>
      <c r="K271" s="87">
        <f t="shared" si="17"/>
        <v>1.2</v>
      </c>
      <c r="L271" s="87">
        <f t="shared" si="18"/>
        <v>0</v>
      </c>
      <c r="M271" s="46">
        <f t="shared" si="19"/>
        <v>36</v>
      </c>
      <c r="N271" s="345">
        <v>67.5</v>
      </c>
      <c r="O271" s="363">
        <v>0</v>
      </c>
      <c r="P271" s="329">
        <f>SUM(M271:M288)+N251+O251</f>
        <v>867.19999999999993</v>
      </c>
      <c r="Q271" s="345" t="s">
        <v>138</v>
      </c>
      <c r="R271" s="329">
        <v>50</v>
      </c>
      <c r="S271" s="309" t="s">
        <v>100</v>
      </c>
      <c r="T271" s="345" t="s">
        <v>100</v>
      </c>
      <c r="U271" s="309" t="s">
        <v>139</v>
      </c>
      <c r="V271" s="345">
        <v>112</v>
      </c>
      <c r="W271" s="309">
        <v>56</v>
      </c>
      <c r="X271" s="345">
        <v>56</v>
      </c>
      <c r="Y271" s="301">
        <f>ROUND((P271-T271),1)</f>
        <v>417.2</v>
      </c>
      <c r="Z271" s="303">
        <f>IF(OR(SUM(V271:V290)="",SUM(Q271:Q290)=""),0,IF(OR(SUM(U271:U290)=320,SUM(V271:V290)&gt;0),ROUND((SUM(Q271:Q290)-SUM(V271:V290)),1),0))</f>
        <v>-112</v>
      </c>
      <c r="AA271" s="303">
        <f>IF(OR(SUM(X271:X290)="",SUM(R271:R290)=""),0,IF(OR(SUM(W271:W290)=160,SUM(X271:X290)&gt;0),ROUND((SUM(R271:R290)-SUM(X271:X290)),1),0))</f>
        <v>-6</v>
      </c>
      <c r="AB271" s="329"/>
      <c r="AC271" s="319">
        <f>SUM(Y271:AA290)</f>
        <v>299.2</v>
      </c>
      <c r="AD271" s="102"/>
    </row>
    <row r="272" spans="1:30" s="225" customFormat="1" ht="18" customHeight="1">
      <c r="A272" s="256"/>
      <c r="B272" s="257"/>
      <c r="C272" s="96"/>
      <c r="D272" s="42">
        <v>20200002201</v>
      </c>
      <c r="E272" s="43" t="s">
        <v>493</v>
      </c>
      <c r="F272" s="44" t="s">
        <v>315</v>
      </c>
      <c r="G272" s="65">
        <v>1</v>
      </c>
      <c r="H272" s="155"/>
      <c r="I272" s="156">
        <v>30</v>
      </c>
      <c r="J272" s="80">
        <v>58</v>
      </c>
      <c r="K272" s="87">
        <f t="shared" si="17"/>
        <v>0</v>
      </c>
      <c r="L272" s="87">
        <f t="shared" si="18"/>
        <v>1.2</v>
      </c>
      <c r="M272" s="46">
        <f t="shared" si="19"/>
        <v>27</v>
      </c>
      <c r="N272" s="346"/>
      <c r="O272" s="364"/>
      <c r="P272" s="330"/>
      <c r="Q272" s="346"/>
      <c r="R272" s="330"/>
      <c r="S272" s="310"/>
      <c r="T272" s="346"/>
      <c r="U272" s="310"/>
      <c r="V272" s="346"/>
      <c r="W272" s="310"/>
      <c r="X272" s="346"/>
      <c r="Y272" s="302"/>
      <c r="Z272" s="304"/>
      <c r="AA272" s="304"/>
      <c r="AB272" s="330"/>
      <c r="AC272" s="331"/>
      <c r="AD272" s="102"/>
    </row>
    <row r="273" spans="1:30" s="225" customFormat="1" ht="18" customHeight="1">
      <c r="A273" s="256"/>
      <c r="B273" s="257"/>
      <c r="C273" s="96"/>
      <c r="D273" s="42">
        <v>20200002201</v>
      </c>
      <c r="E273" s="43" t="s">
        <v>494</v>
      </c>
      <c r="F273" s="44" t="s">
        <v>315</v>
      </c>
      <c r="G273" s="65">
        <v>1</v>
      </c>
      <c r="H273" s="155"/>
      <c r="I273" s="156">
        <v>30</v>
      </c>
      <c r="J273" s="80">
        <v>58</v>
      </c>
      <c r="K273" s="87">
        <f t="shared" si="17"/>
        <v>0</v>
      </c>
      <c r="L273" s="87">
        <f t="shared" si="18"/>
        <v>1.2</v>
      </c>
      <c r="M273" s="46">
        <f t="shared" si="19"/>
        <v>27</v>
      </c>
      <c r="N273" s="346"/>
      <c r="O273" s="364"/>
      <c r="P273" s="330"/>
      <c r="Q273" s="346"/>
      <c r="R273" s="330"/>
      <c r="S273" s="310"/>
      <c r="T273" s="346"/>
      <c r="U273" s="310"/>
      <c r="V273" s="346"/>
      <c r="W273" s="310"/>
      <c r="X273" s="346"/>
      <c r="Y273" s="302"/>
      <c r="Z273" s="304"/>
      <c r="AA273" s="304"/>
      <c r="AB273" s="330"/>
      <c r="AC273" s="331"/>
      <c r="AD273" s="102"/>
    </row>
    <row r="274" spans="1:30" ht="18" customHeight="1">
      <c r="A274" s="90"/>
      <c r="B274" s="107"/>
      <c r="C274" s="108"/>
      <c r="D274" s="42">
        <v>21100009601</v>
      </c>
      <c r="E274" s="43" t="s">
        <v>207</v>
      </c>
      <c r="F274" s="44" t="s">
        <v>316</v>
      </c>
      <c r="G274" s="65">
        <v>1</v>
      </c>
      <c r="H274" s="155">
        <v>30</v>
      </c>
      <c r="I274" s="156">
        <v>30</v>
      </c>
      <c r="J274" s="80">
        <v>30</v>
      </c>
      <c r="K274" s="87">
        <f t="shared" si="17"/>
        <v>1</v>
      </c>
      <c r="L274" s="87">
        <f t="shared" si="18"/>
        <v>1.1000000000000001</v>
      </c>
      <c r="M274" s="46">
        <f t="shared" si="19"/>
        <v>54.8</v>
      </c>
      <c r="N274" s="346"/>
      <c r="O274" s="364"/>
      <c r="P274" s="330"/>
      <c r="Q274" s="346"/>
      <c r="R274" s="330"/>
      <c r="S274" s="284"/>
      <c r="T274" s="346"/>
      <c r="U274" s="284"/>
      <c r="V274" s="346"/>
      <c r="W274" s="284"/>
      <c r="X274" s="346"/>
      <c r="Y274" s="289"/>
      <c r="Z274" s="289"/>
      <c r="AA274" s="289"/>
      <c r="AB274" s="330"/>
      <c r="AC274" s="289"/>
      <c r="AD274" s="102"/>
    </row>
    <row r="275" spans="1:30" ht="18" customHeight="1">
      <c r="A275" s="90"/>
      <c r="B275" s="326"/>
      <c r="C275" s="327"/>
      <c r="D275" s="42">
        <v>21100009602</v>
      </c>
      <c r="E275" s="43" t="s">
        <v>207</v>
      </c>
      <c r="F275" s="44" t="s">
        <v>317</v>
      </c>
      <c r="G275" s="65">
        <v>1</v>
      </c>
      <c r="H275" s="155">
        <v>30</v>
      </c>
      <c r="I275" s="156">
        <v>30</v>
      </c>
      <c r="J275" s="80">
        <v>34</v>
      </c>
      <c r="K275" s="87">
        <f t="shared" si="17"/>
        <v>1</v>
      </c>
      <c r="L275" s="87">
        <f t="shared" si="18"/>
        <v>1.1000000000000001</v>
      </c>
      <c r="M275" s="46">
        <f t="shared" si="19"/>
        <v>54.8</v>
      </c>
      <c r="N275" s="346"/>
      <c r="O275" s="364"/>
      <c r="P275" s="330"/>
      <c r="Q275" s="346"/>
      <c r="R275" s="330"/>
      <c r="S275" s="284"/>
      <c r="T275" s="346"/>
      <c r="U275" s="284"/>
      <c r="V275" s="346"/>
      <c r="W275" s="284"/>
      <c r="X275" s="346"/>
      <c r="Y275" s="289"/>
      <c r="Z275" s="289"/>
      <c r="AA275" s="289"/>
      <c r="AB275" s="330"/>
      <c r="AC275" s="289"/>
      <c r="AD275" s="102"/>
    </row>
    <row r="276" spans="1:30" ht="18" customHeight="1">
      <c r="A276" s="90"/>
      <c r="B276" s="326"/>
      <c r="C276" s="327"/>
      <c r="D276" s="42">
        <v>21100009906</v>
      </c>
      <c r="E276" s="43" t="s">
        <v>318</v>
      </c>
      <c r="F276" s="44" t="s">
        <v>205</v>
      </c>
      <c r="G276" s="65">
        <v>1</v>
      </c>
      <c r="H276" s="155">
        <v>45</v>
      </c>
      <c r="I276" s="156">
        <v>30</v>
      </c>
      <c r="J276" s="80">
        <v>17</v>
      </c>
      <c r="K276" s="87">
        <f t="shared" si="17"/>
        <v>1</v>
      </c>
      <c r="L276" s="87">
        <f t="shared" si="18"/>
        <v>1</v>
      </c>
      <c r="M276" s="46">
        <f t="shared" si="19"/>
        <v>67.5</v>
      </c>
      <c r="N276" s="346"/>
      <c r="O276" s="364"/>
      <c r="P276" s="330"/>
      <c r="Q276" s="346"/>
      <c r="R276" s="330"/>
      <c r="S276" s="284"/>
      <c r="T276" s="346"/>
      <c r="U276" s="284"/>
      <c r="V276" s="346"/>
      <c r="W276" s="284"/>
      <c r="X276" s="346"/>
      <c r="Y276" s="289"/>
      <c r="Z276" s="289"/>
      <c r="AA276" s="289"/>
      <c r="AB276" s="330"/>
      <c r="AC276" s="289"/>
      <c r="AD276" s="102"/>
    </row>
    <row r="277" spans="1:30" ht="18" customHeight="1">
      <c r="A277" s="90"/>
      <c r="B277" s="107"/>
      <c r="C277" s="108"/>
      <c r="D277" s="42"/>
      <c r="E277" s="43" t="s">
        <v>218</v>
      </c>
      <c r="F277" s="44" t="s">
        <v>232</v>
      </c>
      <c r="G277" s="65"/>
      <c r="H277" s="155"/>
      <c r="I277" s="156"/>
      <c r="J277" s="80"/>
      <c r="K277" s="87">
        <f t="shared" si="17"/>
        <v>0</v>
      </c>
      <c r="L277" s="87">
        <f t="shared" si="18"/>
        <v>0</v>
      </c>
      <c r="M277" s="46">
        <f t="shared" si="19"/>
        <v>0</v>
      </c>
      <c r="N277" s="346"/>
      <c r="O277" s="364"/>
      <c r="P277" s="330"/>
      <c r="Q277" s="346"/>
      <c r="R277" s="330"/>
      <c r="S277" s="284"/>
      <c r="T277" s="346"/>
      <c r="U277" s="284"/>
      <c r="V277" s="346"/>
      <c r="W277" s="284"/>
      <c r="X277" s="346"/>
      <c r="Y277" s="289"/>
      <c r="Z277" s="289"/>
      <c r="AA277" s="289"/>
      <c r="AB277" s="330"/>
      <c r="AC277" s="289"/>
      <c r="AD277" s="102"/>
    </row>
    <row r="278" spans="1:30" ht="18" customHeight="1">
      <c r="A278" s="90"/>
      <c r="B278" s="107"/>
      <c r="C278" s="108"/>
      <c r="D278" s="42"/>
      <c r="E278" s="43" t="s">
        <v>207</v>
      </c>
      <c r="F278" s="44" t="s">
        <v>387</v>
      </c>
      <c r="G278" s="65">
        <v>2</v>
      </c>
      <c r="H278" s="155">
        <v>30</v>
      </c>
      <c r="I278" s="156">
        <v>30</v>
      </c>
      <c r="J278" s="80">
        <v>40</v>
      </c>
      <c r="K278" s="87">
        <f t="shared" si="17"/>
        <v>1.2</v>
      </c>
      <c r="L278" s="87">
        <f t="shared" si="18"/>
        <v>1.2</v>
      </c>
      <c r="M278" s="46">
        <f t="shared" si="19"/>
        <v>63</v>
      </c>
      <c r="N278" s="346"/>
      <c r="O278" s="364"/>
      <c r="P278" s="330"/>
      <c r="Q278" s="346"/>
      <c r="R278" s="330"/>
      <c r="S278" s="284"/>
      <c r="T278" s="346"/>
      <c r="U278" s="284"/>
      <c r="V278" s="346"/>
      <c r="W278" s="284"/>
      <c r="X278" s="346"/>
      <c r="Y278" s="289"/>
      <c r="Z278" s="289"/>
      <c r="AA278" s="289"/>
      <c r="AB278" s="330"/>
      <c r="AC278" s="289"/>
      <c r="AD278" s="102"/>
    </row>
    <row r="279" spans="1:30" ht="18" customHeight="1">
      <c r="A279" s="90"/>
      <c r="B279" s="107"/>
      <c r="C279" s="108"/>
      <c r="D279" s="42"/>
      <c r="E279" s="43" t="s">
        <v>161</v>
      </c>
      <c r="F279" s="44" t="s">
        <v>398</v>
      </c>
      <c r="G279" s="65">
        <v>2</v>
      </c>
      <c r="H279" s="151">
        <v>30</v>
      </c>
      <c r="I279" s="156">
        <v>60</v>
      </c>
      <c r="J279" s="80">
        <v>40</v>
      </c>
      <c r="K279" s="87">
        <f t="shared" si="17"/>
        <v>1.2</v>
      </c>
      <c r="L279" s="87">
        <f t="shared" si="18"/>
        <v>1.2</v>
      </c>
      <c r="M279" s="46">
        <f t="shared" si="19"/>
        <v>90</v>
      </c>
      <c r="N279" s="346"/>
      <c r="O279" s="364"/>
      <c r="P279" s="330"/>
      <c r="Q279" s="346"/>
      <c r="R279" s="330"/>
      <c r="S279" s="284"/>
      <c r="T279" s="346"/>
      <c r="U279" s="284"/>
      <c r="V279" s="346"/>
      <c r="W279" s="284"/>
      <c r="X279" s="346"/>
      <c r="Y279" s="289"/>
      <c r="Z279" s="289"/>
      <c r="AA279" s="289"/>
      <c r="AB279" s="330"/>
      <c r="AC279" s="289"/>
      <c r="AD279" s="102"/>
    </row>
    <row r="280" spans="1:30" ht="18" customHeight="1">
      <c r="A280" s="121"/>
      <c r="B280" s="107"/>
      <c r="C280" s="108"/>
      <c r="D280" s="42"/>
      <c r="E280" s="43" t="s">
        <v>161</v>
      </c>
      <c r="F280" s="44" t="s">
        <v>400</v>
      </c>
      <c r="G280" s="65">
        <v>2</v>
      </c>
      <c r="H280" s="155">
        <v>30</v>
      </c>
      <c r="I280" s="156">
        <v>60</v>
      </c>
      <c r="J280" s="80">
        <v>40</v>
      </c>
      <c r="K280" s="87">
        <f t="shared" si="17"/>
        <v>1.2</v>
      </c>
      <c r="L280" s="87">
        <f t="shared" si="18"/>
        <v>1.2</v>
      </c>
      <c r="M280" s="46">
        <f t="shared" si="19"/>
        <v>90</v>
      </c>
      <c r="N280" s="346"/>
      <c r="O280" s="364"/>
      <c r="P280" s="330"/>
      <c r="Q280" s="346"/>
      <c r="R280" s="330"/>
      <c r="S280" s="306"/>
      <c r="T280" s="346"/>
      <c r="U280" s="306"/>
      <c r="V280" s="346"/>
      <c r="W280" s="306"/>
      <c r="X280" s="346"/>
      <c r="Y280" s="289"/>
      <c r="Z280" s="289"/>
      <c r="AA280" s="289"/>
      <c r="AB280" s="330"/>
      <c r="AC280" s="289"/>
      <c r="AD280" s="102"/>
    </row>
    <row r="281" spans="1:30" ht="18" customHeight="1">
      <c r="A281" s="121"/>
      <c r="B281" s="107"/>
      <c r="C281" s="108"/>
      <c r="D281" s="42"/>
      <c r="E281" s="43" t="s">
        <v>314</v>
      </c>
      <c r="F281" s="44" t="s">
        <v>393</v>
      </c>
      <c r="G281" s="65">
        <v>2</v>
      </c>
      <c r="H281" s="155">
        <v>30</v>
      </c>
      <c r="I281" s="156">
        <v>30</v>
      </c>
      <c r="J281" s="80">
        <v>34</v>
      </c>
      <c r="K281" s="87">
        <f t="shared" si="17"/>
        <v>1</v>
      </c>
      <c r="L281" s="87">
        <f t="shared" si="18"/>
        <v>1.1000000000000001</v>
      </c>
      <c r="M281" s="46">
        <f t="shared" si="19"/>
        <v>54.8</v>
      </c>
      <c r="N281" s="346"/>
      <c r="O281" s="364"/>
      <c r="P281" s="330"/>
      <c r="Q281" s="346"/>
      <c r="R281" s="330"/>
      <c r="S281" s="306"/>
      <c r="T281" s="346"/>
      <c r="U281" s="306"/>
      <c r="V281" s="346"/>
      <c r="W281" s="306"/>
      <c r="X281" s="346"/>
      <c r="Y281" s="289"/>
      <c r="Z281" s="289"/>
      <c r="AA281" s="289"/>
      <c r="AB281" s="330"/>
      <c r="AC281" s="289"/>
      <c r="AD281" s="102"/>
    </row>
    <row r="282" spans="1:30" ht="22.5" customHeight="1">
      <c r="A282" s="121"/>
      <c r="B282" s="107"/>
      <c r="C282" s="108"/>
      <c r="D282" s="42"/>
      <c r="E282" s="43" t="s">
        <v>314</v>
      </c>
      <c r="F282" s="44" t="s">
        <v>393</v>
      </c>
      <c r="G282" s="65">
        <v>2</v>
      </c>
      <c r="H282" s="155">
        <v>30</v>
      </c>
      <c r="I282" s="156">
        <v>30</v>
      </c>
      <c r="J282" s="80">
        <v>34</v>
      </c>
      <c r="K282" s="87">
        <f t="shared" si="17"/>
        <v>1</v>
      </c>
      <c r="L282" s="87">
        <f t="shared" si="18"/>
        <v>1.1000000000000001</v>
      </c>
      <c r="M282" s="46">
        <f t="shared" si="19"/>
        <v>54.8</v>
      </c>
      <c r="N282" s="346"/>
      <c r="O282" s="364"/>
      <c r="P282" s="330"/>
      <c r="Q282" s="346"/>
      <c r="R282" s="330"/>
      <c r="S282" s="306"/>
      <c r="T282" s="346"/>
      <c r="U282" s="306"/>
      <c r="V282" s="346"/>
      <c r="W282" s="306"/>
      <c r="X282" s="346"/>
      <c r="Y282" s="289"/>
      <c r="Z282" s="289"/>
      <c r="AA282" s="289"/>
      <c r="AB282" s="330"/>
      <c r="AC282" s="289"/>
      <c r="AD282" s="102"/>
    </row>
    <row r="283" spans="1:30" ht="18" customHeight="1">
      <c r="A283" s="121"/>
      <c r="B283" s="107"/>
      <c r="C283" s="108"/>
      <c r="D283" s="42"/>
      <c r="E283" s="43" t="s">
        <v>161</v>
      </c>
      <c r="F283" s="44" t="s">
        <v>468</v>
      </c>
      <c r="G283" s="65">
        <v>2</v>
      </c>
      <c r="H283" s="155">
        <v>30</v>
      </c>
      <c r="I283" s="156">
        <v>60</v>
      </c>
      <c r="J283" s="80">
        <v>40</v>
      </c>
      <c r="K283" s="87">
        <f t="shared" si="17"/>
        <v>1.2</v>
      </c>
      <c r="L283" s="87">
        <f t="shared" si="18"/>
        <v>1.2</v>
      </c>
      <c r="M283" s="46">
        <f t="shared" si="19"/>
        <v>90</v>
      </c>
      <c r="N283" s="346"/>
      <c r="O283" s="364"/>
      <c r="P283" s="330"/>
      <c r="Q283" s="346"/>
      <c r="R283" s="330"/>
      <c r="S283" s="306"/>
      <c r="T283" s="346"/>
      <c r="U283" s="306"/>
      <c r="V283" s="346"/>
      <c r="W283" s="306"/>
      <c r="X283" s="346"/>
      <c r="Y283" s="289"/>
      <c r="Z283" s="289"/>
      <c r="AA283" s="289"/>
      <c r="AB283" s="330"/>
      <c r="AC283" s="289"/>
      <c r="AD283" s="102"/>
    </row>
    <row r="284" spans="1:30" s="206" customFormat="1" ht="18" customHeight="1">
      <c r="A284" s="121"/>
      <c r="B284" s="107"/>
      <c r="C284" s="108"/>
      <c r="D284" s="42"/>
      <c r="E284" s="43" t="s">
        <v>161</v>
      </c>
      <c r="F284" s="44" t="s">
        <v>470</v>
      </c>
      <c r="G284" s="142">
        <v>2</v>
      </c>
      <c r="H284" s="155">
        <v>30</v>
      </c>
      <c r="I284" s="156">
        <v>60</v>
      </c>
      <c r="J284" s="80">
        <v>40</v>
      </c>
      <c r="K284" s="87">
        <f t="shared" si="17"/>
        <v>1.2</v>
      </c>
      <c r="L284" s="87">
        <f t="shared" si="18"/>
        <v>1.2</v>
      </c>
      <c r="M284" s="46">
        <f t="shared" si="19"/>
        <v>90</v>
      </c>
      <c r="N284" s="346"/>
      <c r="O284" s="364"/>
      <c r="P284" s="330"/>
      <c r="Q284" s="346"/>
      <c r="R284" s="330"/>
      <c r="S284" s="306"/>
      <c r="T284" s="346"/>
      <c r="U284" s="306"/>
      <c r="V284" s="346"/>
      <c r="W284" s="306"/>
      <c r="X284" s="346"/>
      <c r="Y284" s="289"/>
      <c r="Z284" s="289"/>
      <c r="AA284" s="289"/>
      <c r="AB284" s="330"/>
      <c r="AC284" s="289"/>
      <c r="AD284" s="102"/>
    </row>
    <row r="285" spans="1:30" s="206" customFormat="1" ht="18" hidden="1" customHeight="1">
      <c r="A285" s="121"/>
      <c r="B285" s="107"/>
      <c r="C285" s="108"/>
      <c r="D285" s="42"/>
      <c r="E285" s="43"/>
      <c r="F285" s="44"/>
      <c r="G285" s="142"/>
      <c r="H285" s="155"/>
      <c r="I285" s="156"/>
      <c r="J285" s="80"/>
      <c r="K285" s="87">
        <f t="shared" si="17"/>
        <v>0</v>
      </c>
      <c r="L285" s="87">
        <f t="shared" si="18"/>
        <v>0</v>
      </c>
      <c r="M285" s="46">
        <f t="shared" si="19"/>
        <v>0</v>
      </c>
      <c r="N285" s="346"/>
      <c r="O285" s="364"/>
      <c r="P285" s="330"/>
      <c r="Q285" s="346"/>
      <c r="R285" s="330"/>
      <c r="S285" s="306"/>
      <c r="T285" s="346"/>
      <c r="U285" s="306"/>
      <c r="V285" s="346"/>
      <c r="W285" s="306"/>
      <c r="X285" s="346"/>
      <c r="Y285" s="289"/>
      <c r="Z285" s="289"/>
      <c r="AA285" s="289"/>
      <c r="AB285" s="330"/>
      <c r="AC285" s="289"/>
      <c r="AD285" s="102"/>
    </row>
    <row r="286" spans="1:30" ht="17.25" hidden="1" customHeight="1">
      <c r="A286" s="121"/>
      <c r="B286" s="107"/>
      <c r="C286" s="108"/>
      <c r="D286" s="42"/>
      <c r="E286" s="43"/>
      <c r="F286" s="44"/>
      <c r="G286" s="142"/>
      <c r="H286" s="155"/>
      <c r="I286" s="156"/>
      <c r="J286" s="80"/>
      <c r="K286" s="87">
        <f t="shared" si="17"/>
        <v>0</v>
      </c>
      <c r="L286" s="87">
        <f t="shared" si="18"/>
        <v>0</v>
      </c>
      <c r="M286" s="46">
        <f t="shared" si="19"/>
        <v>0</v>
      </c>
      <c r="N286" s="346"/>
      <c r="O286" s="364"/>
      <c r="P286" s="330"/>
      <c r="Q286" s="346"/>
      <c r="R286" s="330"/>
      <c r="S286" s="306"/>
      <c r="T286" s="346"/>
      <c r="U286" s="306"/>
      <c r="V286" s="346"/>
      <c r="W286" s="306"/>
      <c r="X286" s="346"/>
      <c r="Y286" s="289"/>
      <c r="Z286" s="289"/>
      <c r="AA286" s="289"/>
      <c r="AB286" s="330"/>
      <c r="AC286" s="289"/>
      <c r="AD286" s="102"/>
    </row>
    <row r="287" spans="1:30" ht="18" hidden="1" customHeight="1">
      <c r="A287" s="90"/>
      <c r="B287" s="107"/>
      <c r="C287" s="108"/>
      <c r="D287" s="42"/>
      <c r="E287" s="43"/>
      <c r="F287" s="44"/>
      <c r="G287" s="142"/>
      <c r="H287" s="155"/>
      <c r="I287" s="156"/>
      <c r="J287" s="80"/>
      <c r="K287" s="87">
        <f t="shared" si="17"/>
        <v>0</v>
      </c>
      <c r="L287" s="87">
        <f t="shared" si="18"/>
        <v>0</v>
      </c>
      <c r="M287" s="46">
        <f t="shared" si="19"/>
        <v>0</v>
      </c>
      <c r="N287" s="346"/>
      <c r="O287" s="364"/>
      <c r="P287" s="330"/>
      <c r="Q287" s="346"/>
      <c r="R287" s="330"/>
      <c r="S287" s="284"/>
      <c r="T287" s="346"/>
      <c r="U287" s="284"/>
      <c r="V287" s="346"/>
      <c r="W287" s="284"/>
      <c r="X287" s="346"/>
      <c r="Y287" s="289"/>
      <c r="Z287" s="289"/>
      <c r="AA287" s="289"/>
      <c r="AB287" s="330"/>
      <c r="AC287" s="289"/>
      <c r="AD287" s="102"/>
    </row>
    <row r="288" spans="1:30" s="225" customFormat="1" ht="18" hidden="1" customHeight="1">
      <c r="A288" s="121"/>
      <c r="B288" s="122"/>
      <c r="C288" s="108"/>
      <c r="D288" s="42"/>
      <c r="E288" s="43"/>
      <c r="F288" s="44"/>
      <c r="G288" s="142"/>
      <c r="H288" s="155"/>
      <c r="I288" s="156"/>
      <c r="J288" s="80"/>
      <c r="K288" s="87">
        <f t="shared" si="17"/>
        <v>0</v>
      </c>
      <c r="L288" s="87">
        <f t="shared" si="18"/>
        <v>0</v>
      </c>
      <c r="M288" s="46">
        <f t="shared" si="19"/>
        <v>0</v>
      </c>
      <c r="N288" s="346"/>
      <c r="O288" s="364"/>
      <c r="P288" s="330"/>
      <c r="Q288" s="346"/>
      <c r="R288" s="330"/>
      <c r="S288" s="306"/>
      <c r="T288" s="346"/>
      <c r="U288" s="306"/>
      <c r="V288" s="346"/>
      <c r="W288" s="306"/>
      <c r="X288" s="346"/>
      <c r="Y288" s="289"/>
      <c r="Z288" s="289"/>
      <c r="AA288" s="289"/>
      <c r="AB288" s="330"/>
      <c r="AC288" s="289"/>
      <c r="AD288" s="102"/>
    </row>
    <row r="289" spans="1:30" s="225" customFormat="1" ht="18" hidden="1" customHeight="1">
      <c r="A289" s="121"/>
      <c r="B289" s="122"/>
      <c r="C289" s="108"/>
      <c r="D289" s="42"/>
      <c r="E289" s="43"/>
      <c r="F289" s="44"/>
      <c r="G289" s="142"/>
      <c r="H289" s="155"/>
      <c r="I289" s="156"/>
      <c r="J289" s="80"/>
      <c r="K289" s="87">
        <f t="shared" si="17"/>
        <v>0</v>
      </c>
      <c r="L289" s="87">
        <f t="shared" si="18"/>
        <v>0</v>
      </c>
      <c r="M289" s="46">
        <f t="shared" si="19"/>
        <v>0</v>
      </c>
      <c r="N289" s="346"/>
      <c r="O289" s="364"/>
      <c r="P289" s="330"/>
      <c r="Q289" s="346"/>
      <c r="R289" s="330"/>
      <c r="S289" s="306"/>
      <c r="T289" s="346"/>
      <c r="U289" s="306"/>
      <c r="V289" s="346"/>
      <c r="W289" s="306"/>
      <c r="X289" s="346"/>
      <c r="Y289" s="289"/>
      <c r="Z289" s="289"/>
      <c r="AA289" s="289"/>
      <c r="AB289" s="330"/>
      <c r="AC289" s="289"/>
      <c r="AD289" s="102"/>
    </row>
    <row r="290" spans="1:30" ht="18" hidden="1" customHeight="1">
      <c r="A290" s="90"/>
      <c r="B290" s="103"/>
      <c r="C290" s="108"/>
      <c r="D290" s="42"/>
      <c r="E290" s="43"/>
      <c r="F290" s="44"/>
      <c r="G290" s="142"/>
      <c r="H290" s="155"/>
      <c r="I290" s="156"/>
      <c r="J290" s="80"/>
      <c r="K290" s="87">
        <f t="shared" si="17"/>
        <v>0</v>
      </c>
      <c r="L290" s="87">
        <f t="shared" si="18"/>
        <v>0</v>
      </c>
      <c r="M290" s="46">
        <f t="shared" si="19"/>
        <v>0</v>
      </c>
      <c r="N290" s="346"/>
      <c r="O290" s="364"/>
      <c r="P290" s="330"/>
      <c r="Q290" s="346"/>
      <c r="R290" s="330"/>
      <c r="S290" s="284"/>
      <c r="T290" s="346"/>
      <c r="U290" s="284"/>
      <c r="V290" s="346"/>
      <c r="W290" s="284"/>
      <c r="X290" s="346"/>
      <c r="Y290" s="289"/>
      <c r="Z290" s="289"/>
      <c r="AA290" s="289"/>
      <c r="AB290" s="330"/>
      <c r="AC290" s="289"/>
      <c r="AD290" s="102"/>
    </row>
    <row r="291" spans="1:30" ht="18" customHeight="1">
      <c r="A291" s="104">
        <v>15</v>
      </c>
      <c r="B291" s="100" t="s">
        <v>104</v>
      </c>
      <c r="C291" s="101" t="s">
        <v>105</v>
      </c>
      <c r="D291" s="42">
        <v>21100009603</v>
      </c>
      <c r="E291" s="43" t="s">
        <v>207</v>
      </c>
      <c r="F291" s="44" t="s">
        <v>205</v>
      </c>
      <c r="G291" s="65">
        <v>1</v>
      </c>
      <c r="H291" s="144">
        <v>30</v>
      </c>
      <c r="I291" s="157">
        <v>30</v>
      </c>
      <c r="J291" s="80">
        <v>27</v>
      </c>
      <c r="K291" s="87">
        <f t="shared" si="17"/>
        <v>1</v>
      </c>
      <c r="L291" s="87">
        <f t="shared" si="18"/>
        <v>1</v>
      </c>
      <c r="M291" s="46">
        <f t="shared" si="19"/>
        <v>52.5</v>
      </c>
      <c r="N291" s="321">
        <v>112.5</v>
      </c>
      <c r="O291" s="314">
        <v>0</v>
      </c>
      <c r="P291" s="329">
        <f>SUM(M291:M309)+N291+O291</f>
        <v>1047.5999999999999</v>
      </c>
      <c r="Q291" s="314">
        <v>0</v>
      </c>
      <c r="R291" s="307">
        <v>50</v>
      </c>
      <c r="S291" s="309">
        <v>450</v>
      </c>
      <c r="T291" s="314">
        <v>450</v>
      </c>
      <c r="U291" s="309">
        <v>112</v>
      </c>
      <c r="V291" s="317">
        <v>112</v>
      </c>
      <c r="W291" s="309">
        <v>56</v>
      </c>
      <c r="X291" s="314">
        <v>56</v>
      </c>
      <c r="Y291" s="307">
        <f>ROUND((P291-T291),1)</f>
        <v>597.6</v>
      </c>
      <c r="Z291" s="305">
        <f>IF(OR(SUM(V291:V309)="",SUM(Q291:Q309)=""),0,IF(OR(SUM(U291:U309)=320,SUM(V291:V309)&gt;0),ROUND((SUM(Q291:Q309)-SUM(V291:V309)),1),0))</f>
        <v>-112</v>
      </c>
      <c r="AA291" s="305">
        <f>IF(OR(SUM(X291:X309)="",SUM(R291:R309)=""),0,IF(OR(SUM(W291:W309)=160,SUM(X291:X309)&gt;0),ROUND((SUM(R291:R309)-SUM(X291:X309)),1),0))</f>
        <v>-6</v>
      </c>
      <c r="AB291" s="323"/>
      <c r="AC291" s="308">
        <f>SUM(Y291:AA309)</f>
        <v>479.6</v>
      </c>
      <c r="AD291" s="83"/>
    </row>
    <row r="292" spans="1:30" ht="18" customHeight="1">
      <c r="A292" s="90"/>
      <c r="B292" s="107"/>
      <c r="C292" s="108"/>
      <c r="D292" s="42">
        <v>21100149001</v>
      </c>
      <c r="E292" s="43" t="s">
        <v>208</v>
      </c>
      <c r="F292" s="44" t="s">
        <v>194</v>
      </c>
      <c r="G292" s="65">
        <v>1</v>
      </c>
      <c r="H292" s="137">
        <v>15</v>
      </c>
      <c r="I292" s="156"/>
      <c r="J292" s="80">
        <v>38</v>
      </c>
      <c r="K292" s="87">
        <f t="shared" si="17"/>
        <v>1.2</v>
      </c>
      <c r="L292" s="87">
        <f t="shared" si="18"/>
        <v>0</v>
      </c>
      <c r="M292" s="46">
        <f t="shared" si="19"/>
        <v>18</v>
      </c>
      <c r="N292" s="284"/>
      <c r="O292" s="284"/>
      <c r="P292" s="330"/>
      <c r="Q292" s="284"/>
      <c r="R292" s="284"/>
      <c r="S292" s="284"/>
      <c r="T292" s="284"/>
      <c r="U292" s="284"/>
      <c r="V292" s="284"/>
      <c r="W292" s="284"/>
      <c r="X292" s="284"/>
      <c r="Y292" s="284"/>
      <c r="Z292" s="284"/>
      <c r="AA292" s="284"/>
      <c r="AB292" s="284"/>
      <c r="AC292" s="284"/>
      <c r="AD292" s="83"/>
    </row>
    <row r="293" spans="1:30" ht="18" customHeight="1">
      <c r="A293" s="90"/>
      <c r="B293" s="107"/>
      <c r="C293" s="108"/>
      <c r="D293" s="42">
        <v>20200009501</v>
      </c>
      <c r="E293" s="43" t="s">
        <v>208</v>
      </c>
      <c r="F293" s="44" t="s">
        <v>209</v>
      </c>
      <c r="G293" s="65">
        <v>1</v>
      </c>
      <c r="H293" s="137"/>
      <c r="I293" s="156">
        <v>60</v>
      </c>
      <c r="J293" s="80">
        <v>69</v>
      </c>
      <c r="K293" s="87">
        <f t="shared" si="17"/>
        <v>0</v>
      </c>
      <c r="L293" s="87">
        <f t="shared" si="18"/>
        <v>1.2</v>
      </c>
      <c r="M293" s="46">
        <f t="shared" si="19"/>
        <v>54</v>
      </c>
      <c r="N293" s="284"/>
      <c r="O293" s="284"/>
      <c r="P293" s="330"/>
      <c r="Q293" s="284"/>
      <c r="R293" s="284"/>
      <c r="S293" s="284"/>
      <c r="T293" s="284"/>
      <c r="U293" s="284"/>
      <c r="V293" s="284"/>
      <c r="W293" s="284"/>
      <c r="X293" s="284"/>
      <c r="Y293" s="284"/>
      <c r="Z293" s="284"/>
      <c r="AA293" s="284"/>
      <c r="AB293" s="284"/>
      <c r="AC293" s="284"/>
      <c r="AD293" s="83"/>
    </row>
    <row r="294" spans="1:30" s="225" customFormat="1" ht="18" customHeight="1">
      <c r="A294" s="121"/>
      <c r="B294" s="107"/>
      <c r="C294" s="108"/>
      <c r="D294" s="42">
        <v>20200009501</v>
      </c>
      <c r="E294" s="43" t="s">
        <v>497</v>
      </c>
      <c r="F294" s="44" t="s">
        <v>209</v>
      </c>
      <c r="G294" s="65">
        <v>1</v>
      </c>
      <c r="H294" s="137"/>
      <c r="I294" s="156">
        <v>60</v>
      </c>
      <c r="J294" s="80">
        <v>69</v>
      </c>
      <c r="K294" s="87">
        <f t="shared" si="17"/>
        <v>0</v>
      </c>
      <c r="L294" s="87">
        <f t="shared" si="18"/>
        <v>1.2</v>
      </c>
      <c r="M294" s="46">
        <f t="shared" si="19"/>
        <v>54</v>
      </c>
      <c r="N294" s="306"/>
      <c r="O294" s="306"/>
      <c r="P294" s="330"/>
      <c r="Q294" s="306"/>
      <c r="R294" s="306"/>
      <c r="S294" s="306"/>
      <c r="T294" s="306"/>
      <c r="U294" s="306"/>
      <c r="V294" s="306"/>
      <c r="W294" s="306"/>
      <c r="X294" s="306"/>
      <c r="Y294" s="306"/>
      <c r="Z294" s="306"/>
      <c r="AA294" s="306"/>
      <c r="AB294" s="306"/>
      <c r="AC294" s="306"/>
      <c r="AD294" s="83"/>
    </row>
    <row r="295" spans="1:30" s="225" customFormat="1" ht="18" customHeight="1">
      <c r="A295" s="121"/>
      <c r="B295" s="107"/>
      <c r="C295" s="108"/>
      <c r="D295" s="42">
        <v>20200009501</v>
      </c>
      <c r="E295" s="43" t="s">
        <v>498</v>
      </c>
      <c r="F295" s="44" t="s">
        <v>209</v>
      </c>
      <c r="G295" s="65">
        <v>1</v>
      </c>
      <c r="H295" s="137">
        <v>30</v>
      </c>
      <c r="I295" s="156">
        <v>60</v>
      </c>
      <c r="J295" s="80">
        <v>69</v>
      </c>
      <c r="K295" s="87">
        <f t="shared" si="17"/>
        <v>1.3</v>
      </c>
      <c r="L295" s="87">
        <f t="shared" si="18"/>
        <v>1.2</v>
      </c>
      <c r="M295" s="46">
        <f t="shared" si="19"/>
        <v>93</v>
      </c>
      <c r="N295" s="306"/>
      <c r="O295" s="306"/>
      <c r="P295" s="330"/>
      <c r="Q295" s="306"/>
      <c r="R295" s="306"/>
      <c r="S295" s="306"/>
      <c r="T295" s="306"/>
      <c r="U295" s="306"/>
      <c r="V295" s="306"/>
      <c r="W295" s="306"/>
      <c r="X295" s="306"/>
      <c r="Y295" s="306"/>
      <c r="Z295" s="306"/>
      <c r="AA295" s="306"/>
      <c r="AB295" s="306"/>
      <c r="AC295" s="306"/>
      <c r="AD295" s="83"/>
    </row>
    <row r="296" spans="1:30" ht="18" customHeight="1">
      <c r="A296" s="90"/>
      <c r="B296" s="107"/>
      <c r="C296" s="108"/>
      <c r="D296" s="42">
        <v>21100087101</v>
      </c>
      <c r="E296" s="43" t="s">
        <v>210</v>
      </c>
      <c r="F296" s="44" t="s">
        <v>205</v>
      </c>
      <c r="G296" s="65">
        <v>1</v>
      </c>
      <c r="H296" s="137">
        <v>45</v>
      </c>
      <c r="I296" s="156">
        <v>30</v>
      </c>
      <c r="J296" s="80">
        <v>25</v>
      </c>
      <c r="K296" s="87">
        <f t="shared" si="17"/>
        <v>1</v>
      </c>
      <c r="L296" s="87">
        <f t="shared" si="18"/>
        <v>1</v>
      </c>
      <c r="M296" s="46">
        <f t="shared" si="19"/>
        <v>67.5</v>
      </c>
      <c r="N296" s="284"/>
      <c r="O296" s="284"/>
      <c r="P296" s="330"/>
      <c r="Q296" s="284"/>
      <c r="R296" s="284"/>
      <c r="S296" s="284"/>
      <c r="T296" s="284"/>
      <c r="U296" s="284"/>
      <c r="V296" s="284"/>
      <c r="W296" s="284"/>
      <c r="X296" s="284"/>
      <c r="Y296" s="284"/>
      <c r="Z296" s="284"/>
      <c r="AA296" s="284"/>
      <c r="AB296" s="284"/>
      <c r="AC296" s="284"/>
      <c r="AD296" s="83"/>
    </row>
    <row r="297" spans="1:30" ht="18" customHeight="1">
      <c r="A297" s="90"/>
      <c r="B297" s="107"/>
      <c r="C297" s="108"/>
      <c r="D297" s="42">
        <v>20200090001</v>
      </c>
      <c r="E297" s="43" t="s">
        <v>211</v>
      </c>
      <c r="F297" s="44" t="s">
        <v>197</v>
      </c>
      <c r="G297" s="65">
        <v>1</v>
      </c>
      <c r="H297" s="137">
        <v>45</v>
      </c>
      <c r="I297" s="156">
        <v>30</v>
      </c>
      <c r="J297" s="80">
        <v>55</v>
      </c>
      <c r="K297" s="87">
        <f t="shared" si="17"/>
        <v>1.2</v>
      </c>
      <c r="L297" s="87">
        <f t="shared" si="18"/>
        <v>1.2</v>
      </c>
      <c r="M297" s="46">
        <f t="shared" si="19"/>
        <v>81</v>
      </c>
      <c r="N297" s="284"/>
      <c r="O297" s="284"/>
      <c r="P297" s="330"/>
      <c r="Q297" s="284"/>
      <c r="R297" s="284"/>
      <c r="S297" s="284"/>
      <c r="T297" s="284"/>
      <c r="U297" s="284"/>
      <c r="V297" s="284"/>
      <c r="W297" s="284"/>
      <c r="X297" s="284"/>
      <c r="Y297" s="284"/>
      <c r="Z297" s="284"/>
      <c r="AA297" s="284"/>
      <c r="AB297" s="284"/>
      <c r="AC297" s="284"/>
      <c r="AD297" s="83"/>
    </row>
    <row r="298" spans="1:30" ht="18" customHeight="1">
      <c r="A298" s="90"/>
      <c r="B298" s="107"/>
      <c r="C298" s="108"/>
      <c r="D298" s="42"/>
      <c r="E298" s="43" t="s">
        <v>392</v>
      </c>
      <c r="F298" s="44" t="s">
        <v>194</v>
      </c>
      <c r="G298" s="65">
        <v>2</v>
      </c>
      <c r="H298" s="137">
        <v>45</v>
      </c>
      <c r="I298" s="156">
        <v>30</v>
      </c>
      <c r="J298" s="80">
        <v>38</v>
      </c>
      <c r="K298" s="87">
        <f t="shared" si="17"/>
        <v>1.2</v>
      </c>
      <c r="L298" s="87">
        <f t="shared" si="18"/>
        <v>1.2</v>
      </c>
      <c r="M298" s="46">
        <f t="shared" si="19"/>
        <v>81</v>
      </c>
      <c r="N298" s="284"/>
      <c r="O298" s="284"/>
      <c r="P298" s="330"/>
      <c r="Q298" s="284"/>
      <c r="R298" s="284"/>
      <c r="S298" s="284"/>
      <c r="T298" s="284"/>
      <c r="U298" s="284"/>
      <c r="V298" s="284"/>
      <c r="W298" s="284"/>
      <c r="X298" s="284"/>
      <c r="Y298" s="284"/>
      <c r="Z298" s="284"/>
      <c r="AA298" s="284"/>
      <c r="AB298" s="284"/>
      <c r="AC298" s="284"/>
      <c r="AD298" s="83"/>
    </row>
    <row r="299" spans="1:30" s="206" customFormat="1" ht="18" customHeight="1">
      <c r="A299" s="121"/>
      <c r="B299" s="107"/>
      <c r="C299" s="108"/>
      <c r="D299" s="42"/>
      <c r="E299" s="43" t="s">
        <v>392</v>
      </c>
      <c r="F299" s="44" t="s">
        <v>195</v>
      </c>
      <c r="G299" s="65">
        <v>2</v>
      </c>
      <c r="H299" s="137">
        <v>45</v>
      </c>
      <c r="I299" s="156">
        <v>30</v>
      </c>
      <c r="J299" s="80">
        <v>34</v>
      </c>
      <c r="K299" s="87">
        <f t="shared" si="17"/>
        <v>1</v>
      </c>
      <c r="L299" s="87">
        <f t="shared" si="18"/>
        <v>1.1000000000000001</v>
      </c>
      <c r="M299" s="46">
        <f t="shared" si="19"/>
        <v>69.8</v>
      </c>
      <c r="N299" s="306"/>
      <c r="O299" s="306"/>
      <c r="P299" s="330"/>
      <c r="Q299" s="306"/>
      <c r="R299" s="306"/>
      <c r="S299" s="306"/>
      <c r="T299" s="306"/>
      <c r="U299" s="306"/>
      <c r="V299" s="306"/>
      <c r="W299" s="306"/>
      <c r="X299" s="306"/>
      <c r="Y299" s="306"/>
      <c r="Z299" s="306"/>
      <c r="AA299" s="306"/>
      <c r="AB299" s="306"/>
      <c r="AC299" s="306"/>
      <c r="AD299" s="83"/>
    </row>
    <row r="300" spans="1:30" ht="18" customHeight="1">
      <c r="A300" s="90"/>
      <c r="B300" s="107"/>
      <c r="C300" s="108"/>
      <c r="D300" s="42"/>
      <c r="E300" s="207" t="s">
        <v>395</v>
      </c>
      <c r="F300" s="208" t="s">
        <v>194</v>
      </c>
      <c r="G300" s="235">
        <v>2</v>
      </c>
      <c r="H300" s="222"/>
      <c r="I300" s="223"/>
      <c r="J300" s="236">
        <v>38</v>
      </c>
      <c r="K300" s="87">
        <f t="shared" si="17"/>
        <v>0</v>
      </c>
      <c r="L300" s="87">
        <f t="shared" si="18"/>
        <v>0</v>
      </c>
      <c r="M300" s="46">
        <f t="shared" si="19"/>
        <v>19</v>
      </c>
      <c r="N300" s="284"/>
      <c r="O300" s="284"/>
      <c r="P300" s="330"/>
      <c r="Q300" s="284"/>
      <c r="R300" s="284"/>
      <c r="S300" s="284"/>
      <c r="T300" s="284"/>
      <c r="U300" s="284"/>
      <c r="V300" s="284"/>
      <c r="W300" s="284"/>
      <c r="X300" s="284"/>
      <c r="Y300" s="284"/>
      <c r="Z300" s="284"/>
      <c r="AA300" s="284"/>
      <c r="AB300" s="284"/>
      <c r="AC300" s="284"/>
      <c r="AD300" s="83"/>
    </row>
    <row r="301" spans="1:30" s="206" customFormat="1" ht="18" customHeight="1">
      <c r="A301" s="121"/>
      <c r="B301" s="107"/>
      <c r="C301" s="108"/>
      <c r="D301" s="42"/>
      <c r="E301" s="207" t="s">
        <v>395</v>
      </c>
      <c r="F301" s="208" t="s">
        <v>195</v>
      </c>
      <c r="G301" s="235">
        <v>2</v>
      </c>
      <c r="H301" s="222"/>
      <c r="I301" s="223"/>
      <c r="J301" s="236">
        <v>38</v>
      </c>
      <c r="K301" s="87">
        <f t="shared" si="17"/>
        <v>0</v>
      </c>
      <c r="L301" s="87">
        <f t="shared" si="18"/>
        <v>0</v>
      </c>
      <c r="M301" s="46">
        <f t="shared" si="19"/>
        <v>19</v>
      </c>
      <c r="N301" s="306"/>
      <c r="O301" s="306"/>
      <c r="P301" s="330"/>
      <c r="Q301" s="306"/>
      <c r="R301" s="306"/>
      <c r="S301" s="306"/>
      <c r="T301" s="306"/>
      <c r="U301" s="306"/>
      <c r="V301" s="306"/>
      <c r="W301" s="306"/>
      <c r="X301" s="306"/>
      <c r="Y301" s="306"/>
      <c r="Z301" s="306"/>
      <c r="AA301" s="306"/>
      <c r="AB301" s="306"/>
      <c r="AC301" s="306"/>
      <c r="AD301" s="83"/>
    </row>
    <row r="302" spans="1:30" ht="18" customHeight="1">
      <c r="A302" s="121"/>
      <c r="B302" s="107"/>
      <c r="C302" s="108"/>
      <c r="D302" s="42"/>
      <c r="E302" s="43" t="s">
        <v>396</v>
      </c>
      <c r="F302" s="44" t="s">
        <v>209</v>
      </c>
      <c r="G302" s="65">
        <v>2</v>
      </c>
      <c r="H302" s="137">
        <v>30</v>
      </c>
      <c r="I302" s="156"/>
      <c r="J302" s="80">
        <v>50</v>
      </c>
      <c r="K302" s="87">
        <f t="shared" si="17"/>
        <v>1.2</v>
      </c>
      <c r="L302" s="87">
        <f t="shared" si="18"/>
        <v>0</v>
      </c>
      <c r="M302" s="46">
        <f t="shared" si="19"/>
        <v>36</v>
      </c>
      <c r="N302" s="306"/>
      <c r="O302" s="306"/>
      <c r="P302" s="330"/>
      <c r="Q302" s="306"/>
      <c r="R302" s="306"/>
      <c r="S302" s="306"/>
      <c r="T302" s="306"/>
      <c r="U302" s="306"/>
      <c r="V302" s="306"/>
      <c r="W302" s="306"/>
      <c r="X302" s="306"/>
      <c r="Y302" s="306"/>
      <c r="Z302" s="306"/>
      <c r="AA302" s="306"/>
      <c r="AB302" s="306"/>
      <c r="AC302" s="306"/>
      <c r="AD302" s="83"/>
    </row>
    <row r="303" spans="1:30" s="225" customFormat="1" ht="18" customHeight="1">
      <c r="A303" s="121"/>
      <c r="B303" s="107"/>
      <c r="C303" s="108"/>
      <c r="D303" s="42"/>
      <c r="E303" s="43" t="s">
        <v>499</v>
      </c>
      <c r="F303" s="44" t="s">
        <v>495</v>
      </c>
      <c r="G303" s="65">
        <v>2</v>
      </c>
      <c r="H303" s="137"/>
      <c r="I303" s="156">
        <v>30</v>
      </c>
      <c r="J303" s="80">
        <v>50</v>
      </c>
      <c r="K303" s="87">
        <f t="shared" si="17"/>
        <v>0</v>
      </c>
      <c r="L303" s="87">
        <f t="shared" si="18"/>
        <v>1.2</v>
      </c>
      <c r="M303" s="46">
        <f t="shared" si="19"/>
        <v>27</v>
      </c>
      <c r="N303" s="306"/>
      <c r="O303" s="306"/>
      <c r="P303" s="330"/>
      <c r="Q303" s="306"/>
      <c r="R303" s="306"/>
      <c r="S303" s="306"/>
      <c r="T303" s="306"/>
      <c r="U303" s="306"/>
      <c r="V303" s="306"/>
      <c r="W303" s="306"/>
      <c r="X303" s="306"/>
      <c r="Y303" s="306"/>
      <c r="Z303" s="306"/>
      <c r="AA303" s="306"/>
      <c r="AB303" s="306"/>
      <c r="AC303" s="306"/>
      <c r="AD303" s="83"/>
    </row>
    <row r="304" spans="1:30" s="225" customFormat="1" ht="18" customHeight="1">
      <c r="A304" s="121"/>
      <c r="B304" s="107"/>
      <c r="C304" s="108"/>
      <c r="D304" s="42"/>
      <c r="E304" s="43" t="s">
        <v>500</v>
      </c>
      <c r="F304" s="44" t="s">
        <v>496</v>
      </c>
      <c r="G304" s="65">
        <v>2</v>
      </c>
      <c r="H304" s="137"/>
      <c r="I304" s="156">
        <v>30</v>
      </c>
      <c r="J304" s="80">
        <v>50</v>
      </c>
      <c r="K304" s="87">
        <f t="shared" si="17"/>
        <v>0</v>
      </c>
      <c r="L304" s="87">
        <f t="shared" si="18"/>
        <v>1.2</v>
      </c>
      <c r="M304" s="46">
        <f t="shared" si="19"/>
        <v>27</v>
      </c>
      <c r="N304" s="306"/>
      <c r="O304" s="306"/>
      <c r="P304" s="330"/>
      <c r="Q304" s="306"/>
      <c r="R304" s="306"/>
      <c r="S304" s="306"/>
      <c r="T304" s="306"/>
      <c r="U304" s="306"/>
      <c r="V304" s="306"/>
      <c r="W304" s="306"/>
      <c r="X304" s="306"/>
      <c r="Y304" s="306"/>
      <c r="Z304" s="306"/>
      <c r="AA304" s="306"/>
      <c r="AB304" s="306"/>
      <c r="AC304" s="306"/>
      <c r="AD304" s="83"/>
    </row>
    <row r="305" spans="1:30" s="225" customFormat="1" ht="18" customHeight="1">
      <c r="A305" s="121"/>
      <c r="B305" s="107"/>
      <c r="C305" s="108"/>
      <c r="D305" s="42"/>
      <c r="E305" s="43" t="s">
        <v>501</v>
      </c>
      <c r="F305" s="44" t="s">
        <v>495</v>
      </c>
      <c r="G305" s="65">
        <v>2</v>
      </c>
      <c r="H305" s="137"/>
      <c r="I305" s="156">
        <v>30</v>
      </c>
      <c r="J305" s="80">
        <v>50</v>
      </c>
      <c r="K305" s="87">
        <f t="shared" si="17"/>
        <v>0</v>
      </c>
      <c r="L305" s="87">
        <f t="shared" si="18"/>
        <v>1.2</v>
      </c>
      <c r="M305" s="46">
        <f t="shared" si="19"/>
        <v>27</v>
      </c>
      <c r="N305" s="306"/>
      <c r="O305" s="306"/>
      <c r="P305" s="330"/>
      <c r="Q305" s="306"/>
      <c r="R305" s="306"/>
      <c r="S305" s="306"/>
      <c r="T305" s="306"/>
      <c r="U305" s="306"/>
      <c r="V305" s="306"/>
      <c r="W305" s="306"/>
      <c r="X305" s="306"/>
      <c r="Y305" s="306"/>
      <c r="Z305" s="306"/>
      <c r="AA305" s="306"/>
      <c r="AB305" s="306"/>
      <c r="AC305" s="306"/>
      <c r="AD305" s="83"/>
    </row>
    <row r="306" spans="1:30" s="225" customFormat="1" ht="18" customHeight="1">
      <c r="A306" s="121"/>
      <c r="B306" s="107"/>
      <c r="C306" s="108"/>
      <c r="D306" s="42"/>
      <c r="E306" s="43" t="s">
        <v>502</v>
      </c>
      <c r="F306" s="44" t="s">
        <v>496</v>
      </c>
      <c r="G306" s="65">
        <v>2</v>
      </c>
      <c r="H306" s="137"/>
      <c r="I306" s="156">
        <v>30</v>
      </c>
      <c r="J306" s="80">
        <v>50</v>
      </c>
      <c r="K306" s="87">
        <f t="shared" si="17"/>
        <v>0</v>
      </c>
      <c r="L306" s="87">
        <f t="shared" si="18"/>
        <v>1.2</v>
      </c>
      <c r="M306" s="46">
        <f t="shared" si="19"/>
        <v>27</v>
      </c>
      <c r="N306" s="306"/>
      <c r="O306" s="306"/>
      <c r="P306" s="330"/>
      <c r="Q306" s="306"/>
      <c r="R306" s="306"/>
      <c r="S306" s="306"/>
      <c r="T306" s="306"/>
      <c r="U306" s="306"/>
      <c r="V306" s="306"/>
      <c r="W306" s="306"/>
      <c r="X306" s="306"/>
      <c r="Y306" s="306"/>
      <c r="Z306" s="306"/>
      <c r="AA306" s="306"/>
      <c r="AB306" s="306"/>
      <c r="AC306" s="306"/>
      <c r="AD306" s="83"/>
    </row>
    <row r="307" spans="1:30" ht="18" customHeight="1">
      <c r="A307" s="121"/>
      <c r="B307" s="107"/>
      <c r="C307" s="108"/>
      <c r="D307" s="42"/>
      <c r="E307" s="43" t="s">
        <v>397</v>
      </c>
      <c r="F307" s="44" t="s">
        <v>197</v>
      </c>
      <c r="G307" s="65">
        <v>2</v>
      </c>
      <c r="H307" s="137">
        <v>30</v>
      </c>
      <c r="I307" s="156">
        <v>30</v>
      </c>
      <c r="J307" s="80">
        <v>30</v>
      </c>
      <c r="K307" s="87">
        <f t="shared" si="17"/>
        <v>1</v>
      </c>
      <c r="L307" s="87">
        <f t="shared" si="18"/>
        <v>1.1000000000000001</v>
      </c>
      <c r="M307" s="46">
        <f t="shared" si="19"/>
        <v>54.8</v>
      </c>
      <c r="N307" s="306"/>
      <c r="O307" s="306"/>
      <c r="P307" s="330"/>
      <c r="Q307" s="306"/>
      <c r="R307" s="306"/>
      <c r="S307" s="306"/>
      <c r="T307" s="306"/>
      <c r="U307" s="306"/>
      <c r="V307" s="306"/>
      <c r="W307" s="306"/>
      <c r="X307" s="306"/>
      <c r="Y307" s="306"/>
      <c r="Z307" s="306"/>
      <c r="AA307" s="306"/>
      <c r="AB307" s="306"/>
      <c r="AC307" s="306"/>
      <c r="AD307" s="83"/>
    </row>
    <row r="308" spans="1:30" ht="18" customHeight="1">
      <c r="A308" s="121"/>
      <c r="B308" s="107"/>
      <c r="C308" s="108"/>
      <c r="D308" s="42"/>
      <c r="E308" s="43" t="s">
        <v>409</v>
      </c>
      <c r="F308" s="44" t="s">
        <v>382</v>
      </c>
      <c r="G308" s="142">
        <v>2</v>
      </c>
      <c r="H308" s="137">
        <v>15</v>
      </c>
      <c r="I308" s="156">
        <v>60</v>
      </c>
      <c r="J308" s="80">
        <v>25</v>
      </c>
      <c r="K308" s="87">
        <f t="shared" si="17"/>
        <v>1</v>
      </c>
      <c r="L308" s="87">
        <f t="shared" si="18"/>
        <v>1</v>
      </c>
      <c r="M308" s="46">
        <f t="shared" si="19"/>
        <v>60</v>
      </c>
      <c r="N308" s="306"/>
      <c r="O308" s="306"/>
      <c r="P308" s="330"/>
      <c r="Q308" s="306"/>
      <c r="R308" s="306"/>
      <c r="S308" s="306"/>
      <c r="T308" s="306"/>
      <c r="U308" s="306"/>
      <c r="V308" s="306"/>
      <c r="W308" s="306"/>
      <c r="X308" s="306"/>
      <c r="Y308" s="306"/>
      <c r="Z308" s="306"/>
      <c r="AA308" s="306"/>
      <c r="AB308" s="306"/>
      <c r="AC308" s="306"/>
      <c r="AD308" s="83"/>
    </row>
    <row r="309" spans="1:30" ht="18" customHeight="1">
      <c r="A309" s="121"/>
      <c r="B309" s="107"/>
      <c r="C309" s="108"/>
      <c r="D309" s="42"/>
      <c r="E309" s="43" t="s">
        <v>410</v>
      </c>
      <c r="F309" s="44" t="s">
        <v>382</v>
      </c>
      <c r="G309" s="142">
        <v>2</v>
      </c>
      <c r="H309" s="137">
        <v>45</v>
      </c>
      <c r="I309" s="156">
        <v>30</v>
      </c>
      <c r="J309" s="80">
        <v>25</v>
      </c>
      <c r="K309" s="87">
        <f t="shared" si="17"/>
        <v>1</v>
      </c>
      <c r="L309" s="87">
        <f t="shared" si="18"/>
        <v>1</v>
      </c>
      <c r="M309" s="46">
        <f t="shared" si="19"/>
        <v>67.5</v>
      </c>
      <c r="N309" s="306"/>
      <c r="O309" s="306"/>
      <c r="P309" s="330"/>
      <c r="Q309" s="306"/>
      <c r="R309" s="306"/>
      <c r="S309" s="306"/>
      <c r="T309" s="306"/>
      <c r="U309" s="306"/>
      <c r="V309" s="306"/>
      <c r="W309" s="306"/>
      <c r="X309" s="306"/>
      <c r="Y309" s="306"/>
      <c r="Z309" s="306"/>
      <c r="AA309" s="306"/>
      <c r="AB309" s="306"/>
      <c r="AC309" s="306"/>
      <c r="AD309" s="83"/>
    </row>
    <row r="310" spans="1:30" ht="18" customHeight="1">
      <c r="A310" s="104">
        <v>16</v>
      </c>
      <c r="B310" s="60" t="s">
        <v>106</v>
      </c>
      <c r="C310" s="61" t="s">
        <v>107</v>
      </c>
      <c r="D310" s="42">
        <v>20200015202</v>
      </c>
      <c r="E310" s="43" t="s">
        <v>201</v>
      </c>
      <c r="F310" s="44" t="s">
        <v>237</v>
      </c>
      <c r="G310" s="159">
        <v>1</v>
      </c>
      <c r="H310" s="144">
        <v>45</v>
      </c>
      <c r="I310" s="157">
        <v>30</v>
      </c>
      <c r="J310" s="106">
        <v>30</v>
      </c>
      <c r="K310" s="87">
        <f t="shared" si="17"/>
        <v>1</v>
      </c>
      <c r="L310" s="87">
        <f t="shared" si="18"/>
        <v>1.1000000000000001</v>
      </c>
      <c r="M310" s="46">
        <f t="shared" si="19"/>
        <v>69.8</v>
      </c>
      <c r="N310" s="321">
        <v>67.5</v>
      </c>
      <c r="O310" s="314">
        <v>0</v>
      </c>
      <c r="P310" s="329">
        <f>SUM(M310:M327)+N310+O310</f>
        <v>861.2</v>
      </c>
      <c r="Q310" s="314">
        <v>0</v>
      </c>
      <c r="R310" s="307">
        <v>55</v>
      </c>
      <c r="S310" s="309">
        <v>450</v>
      </c>
      <c r="T310" s="314">
        <v>450</v>
      </c>
      <c r="U310" s="309">
        <v>112</v>
      </c>
      <c r="V310" s="317">
        <v>112</v>
      </c>
      <c r="W310" s="309">
        <v>56</v>
      </c>
      <c r="X310" s="314">
        <v>56</v>
      </c>
      <c r="Y310" s="307">
        <f>ROUND((P310-T310),1)</f>
        <v>411.2</v>
      </c>
      <c r="Z310" s="305">
        <f>IF(OR(SUM(V310:V327)="",SUM(Q310:Q327)=""),0,IF(OR(SUM(U310:U327)=320,SUM(V310:V327)&gt;0),ROUND((SUM(Q310:Q327)-SUM(V310:V327)),1),0))</f>
        <v>-112</v>
      </c>
      <c r="AA310" s="305">
        <f>IF(OR(SUM(X310:X327)="",SUM(R310:R327)=""),0,IF(OR(SUM(W310:W327)=160,SUM(X310:X327)&gt;0),ROUND((SUM(R310:R327)-SUM(X310:X327)),1),0))</f>
        <v>-1</v>
      </c>
      <c r="AB310" s="323"/>
      <c r="AC310" s="308">
        <f>SUM(Y310:AA327)</f>
        <v>298.2</v>
      </c>
      <c r="AD310" s="83"/>
    </row>
    <row r="311" spans="1:30" ht="18" customHeight="1">
      <c r="A311" s="90"/>
      <c r="B311" s="107"/>
      <c r="C311" s="108"/>
      <c r="D311" s="42">
        <v>21100015203</v>
      </c>
      <c r="E311" s="43" t="s">
        <v>201</v>
      </c>
      <c r="F311" s="44" t="s">
        <v>170</v>
      </c>
      <c r="G311" s="159">
        <v>1</v>
      </c>
      <c r="H311" s="144">
        <v>45</v>
      </c>
      <c r="I311" s="157">
        <v>30</v>
      </c>
      <c r="J311" s="106">
        <v>21</v>
      </c>
      <c r="K311" s="87">
        <f t="shared" si="17"/>
        <v>1</v>
      </c>
      <c r="L311" s="87">
        <f t="shared" si="18"/>
        <v>1</v>
      </c>
      <c r="M311" s="46">
        <f t="shared" si="19"/>
        <v>67.5</v>
      </c>
      <c r="N311" s="284"/>
      <c r="O311" s="284"/>
      <c r="P311" s="330"/>
      <c r="Q311" s="284"/>
      <c r="R311" s="284"/>
      <c r="S311" s="284"/>
      <c r="T311" s="284"/>
      <c r="U311" s="284"/>
      <c r="V311" s="284"/>
      <c r="W311" s="284"/>
      <c r="X311" s="284"/>
      <c r="Y311" s="284"/>
      <c r="Z311" s="284"/>
      <c r="AA311" s="284"/>
      <c r="AB311" s="284"/>
      <c r="AC311" s="284"/>
      <c r="AD311" s="83"/>
    </row>
    <row r="312" spans="1:30" ht="18" customHeight="1">
      <c r="A312" s="90"/>
      <c r="B312" s="107"/>
      <c r="C312" s="108"/>
      <c r="D312" s="42">
        <v>21100180501</v>
      </c>
      <c r="E312" s="43" t="s">
        <v>283</v>
      </c>
      <c r="F312" s="44" t="s">
        <v>172</v>
      </c>
      <c r="G312" s="159">
        <v>1</v>
      </c>
      <c r="H312" s="144">
        <v>30</v>
      </c>
      <c r="I312" s="157"/>
      <c r="J312" s="106">
        <v>67</v>
      </c>
      <c r="K312" s="87">
        <f t="shared" si="17"/>
        <v>1.3</v>
      </c>
      <c r="L312" s="87">
        <f t="shared" si="18"/>
        <v>0</v>
      </c>
      <c r="M312" s="46">
        <f t="shared" si="19"/>
        <v>39</v>
      </c>
      <c r="N312" s="284"/>
      <c r="O312" s="284"/>
      <c r="P312" s="330"/>
      <c r="Q312" s="284"/>
      <c r="R312" s="284"/>
      <c r="S312" s="284"/>
      <c r="T312" s="284"/>
      <c r="U312" s="284"/>
      <c r="V312" s="284"/>
      <c r="W312" s="284"/>
      <c r="X312" s="284"/>
      <c r="Y312" s="284"/>
      <c r="Z312" s="284"/>
      <c r="AA312" s="284"/>
      <c r="AB312" s="284"/>
      <c r="AC312" s="284"/>
      <c r="AD312" s="83"/>
    </row>
    <row r="313" spans="1:30" s="206" customFormat="1" ht="18" customHeight="1">
      <c r="A313" s="121"/>
      <c r="B313" s="107"/>
      <c r="C313" s="108"/>
      <c r="D313" s="42">
        <v>21100180501</v>
      </c>
      <c r="E313" s="43" t="s">
        <v>366</v>
      </c>
      <c r="F313" s="44" t="s">
        <v>172</v>
      </c>
      <c r="G313" s="159">
        <v>1</v>
      </c>
      <c r="H313" s="144"/>
      <c r="I313" s="157">
        <v>30</v>
      </c>
      <c r="J313" s="106">
        <v>30</v>
      </c>
      <c r="K313" s="87">
        <f t="shared" si="17"/>
        <v>0</v>
      </c>
      <c r="L313" s="87">
        <f t="shared" si="18"/>
        <v>1.1000000000000001</v>
      </c>
      <c r="M313" s="46">
        <f t="shared" si="19"/>
        <v>24.8</v>
      </c>
      <c r="N313" s="306"/>
      <c r="O313" s="306"/>
      <c r="P313" s="330"/>
      <c r="Q313" s="306"/>
      <c r="R313" s="306"/>
      <c r="S313" s="306"/>
      <c r="T313" s="306"/>
      <c r="U313" s="306"/>
      <c r="V313" s="306"/>
      <c r="W313" s="306"/>
      <c r="X313" s="306"/>
      <c r="Y313" s="306"/>
      <c r="Z313" s="306"/>
      <c r="AA313" s="306"/>
      <c r="AB313" s="306"/>
      <c r="AC313" s="306"/>
      <c r="AD313" s="83"/>
    </row>
    <row r="314" spans="1:30" s="206" customFormat="1" ht="18" customHeight="1">
      <c r="A314" s="121"/>
      <c r="B314" s="107"/>
      <c r="C314" s="108"/>
      <c r="D314" s="42">
        <v>21100180501</v>
      </c>
      <c r="E314" s="43" t="s">
        <v>367</v>
      </c>
      <c r="F314" s="44" t="s">
        <v>172</v>
      </c>
      <c r="G314" s="159">
        <v>1</v>
      </c>
      <c r="H314" s="144"/>
      <c r="I314" s="157">
        <v>30</v>
      </c>
      <c r="J314" s="106">
        <v>30</v>
      </c>
      <c r="K314" s="87">
        <f t="shared" si="17"/>
        <v>0</v>
      </c>
      <c r="L314" s="87">
        <f t="shared" si="18"/>
        <v>1.1000000000000001</v>
      </c>
      <c r="M314" s="46">
        <f t="shared" si="19"/>
        <v>24.8</v>
      </c>
      <c r="N314" s="306"/>
      <c r="O314" s="306"/>
      <c r="P314" s="330"/>
      <c r="Q314" s="306"/>
      <c r="R314" s="306"/>
      <c r="S314" s="306"/>
      <c r="T314" s="306"/>
      <c r="U314" s="306"/>
      <c r="V314" s="306"/>
      <c r="W314" s="306"/>
      <c r="X314" s="306"/>
      <c r="Y314" s="306"/>
      <c r="Z314" s="306"/>
      <c r="AA314" s="306"/>
      <c r="AB314" s="306"/>
      <c r="AC314" s="306"/>
      <c r="AD314" s="83"/>
    </row>
    <row r="315" spans="1:30" ht="18" customHeight="1">
      <c r="A315" s="90"/>
      <c r="B315" s="107"/>
      <c r="C315" s="108"/>
      <c r="D315" s="42">
        <v>71400119909</v>
      </c>
      <c r="E315" s="43" t="s">
        <v>161</v>
      </c>
      <c r="F315" s="44" t="s">
        <v>284</v>
      </c>
      <c r="G315" s="159">
        <v>1</v>
      </c>
      <c r="H315" s="144">
        <v>30</v>
      </c>
      <c r="I315" s="157">
        <v>60</v>
      </c>
      <c r="J315" s="106">
        <v>35</v>
      </c>
      <c r="K315" s="87">
        <f t="shared" si="17"/>
        <v>1</v>
      </c>
      <c r="L315" s="87">
        <f t="shared" si="18"/>
        <v>1.1000000000000001</v>
      </c>
      <c r="M315" s="46">
        <f t="shared" si="19"/>
        <v>79.5</v>
      </c>
      <c r="N315" s="284"/>
      <c r="O315" s="284"/>
      <c r="P315" s="330"/>
      <c r="Q315" s="284"/>
      <c r="R315" s="284"/>
      <c r="S315" s="284"/>
      <c r="T315" s="284"/>
      <c r="U315" s="284"/>
      <c r="V315" s="284"/>
      <c r="W315" s="284"/>
      <c r="X315" s="284"/>
      <c r="Y315" s="284"/>
      <c r="Z315" s="284"/>
      <c r="AA315" s="284"/>
      <c r="AB315" s="284"/>
      <c r="AC315" s="284"/>
      <c r="AD315" s="83"/>
    </row>
    <row r="316" spans="1:30" ht="18" customHeight="1">
      <c r="A316" s="90"/>
      <c r="B316" s="107"/>
      <c r="C316" s="108"/>
      <c r="D316" s="42">
        <v>71400119909</v>
      </c>
      <c r="E316" s="43" t="s">
        <v>161</v>
      </c>
      <c r="F316" s="44" t="s">
        <v>285</v>
      </c>
      <c r="G316" s="159">
        <v>1</v>
      </c>
      <c r="H316" s="144">
        <v>30</v>
      </c>
      <c r="I316" s="157">
        <v>60</v>
      </c>
      <c r="J316" s="106">
        <v>35</v>
      </c>
      <c r="K316" s="87">
        <f t="shared" si="17"/>
        <v>1</v>
      </c>
      <c r="L316" s="87">
        <f t="shared" si="18"/>
        <v>1.1000000000000001</v>
      </c>
      <c r="M316" s="46">
        <f t="shared" si="19"/>
        <v>79.5</v>
      </c>
      <c r="N316" s="284"/>
      <c r="O316" s="284"/>
      <c r="P316" s="330"/>
      <c r="Q316" s="284"/>
      <c r="R316" s="284"/>
      <c r="S316" s="284"/>
      <c r="T316" s="284"/>
      <c r="U316" s="284"/>
      <c r="V316" s="284"/>
      <c r="W316" s="284"/>
      <c r="X316" s="284"/>
      <c r="Y316" s="284"/>
      <c r="Z316" s="284"/>
      <c r="AA316" s="284"/>
      <c r="AB316" s="284"/>
      <c r="AC316" s="284"/>
      <c r="AD316" s="83"/>
    </row>
    <row r="317" spans="1:30" ht="18" customHeight="1">
      <c r="A317" s="90"/>
      <c r="B317" s="107"/>
      <c r="C317" s="108"/>
      <c r="D317" s="42"/>
      <c r="E317" s="43" t="s">
        <v>218</v>
      </c>
      <c r="F317" s="44" t="s">
        <v>172</v>
      </c>
      <c r="G317" s="159"/>
      <c r="H317" s="144"/>
      <c r="I317" s="157"/>
      <c r="J317" s="106"/>
      <c r="K317" s="87">
        <f t="shared" si="17"/>
        <v>0</v>
      </c>
      <c r="L317" s="87">
        <f t="shared" si="18"/>
        <v>0</v>
      </c>
      <c r="M317" s="46">
        <f t="shared" si="19"/>
        <v>0</v>
      </c>
      <c r="N317" s="284"/>
      <c r="O317" s="284"/>
      <c r="P317" s="330"/>
      <c r="Q317" s="284"/>
      <c r="R317" s="284"/>
      <c r="S317" s="284"/>
      <c r="T317" s="284"/>
      <c r="U317" s="284"/>
      <c r="V317" s="284"/>
      <c r="W317" s="284"/>
      <c r="X317" s="284"/>
      <c r="Y317" s="284"/>
      <c r="Z317" s="284"/>
      <c r="AA317" s="284"/>
      <c r="AB317" s="284"/>
      <c r="AC317" s="284"/>
      <c r="AD317" s="83"/>
    </row>
    <row r="318" spans="1:30" ht="18" customHeight="1">
      <c r="A318" s="90"/>
      <c r="B318" s="107"/>
      <c r="C318" s="108"/>
      <c r="D318" s="42"/>
      <c r="E318" s="43" t="s">
        <v>201</v>
      </c>
      <c r="F318" s="44" t="s">
        <v>260</v>
      </c>
      <c r="G318" s="159">
        <v>2</v>
      </c>
      <c r="H318" s="144">
        <v>45</v>
      </c>
      <c r="I318" s="157">
        <v>30</v>
      </c>
      <c r="J318" s="106">
        <v>40</v>
      </c>
      <c r="K318" s="87">
        <f t="shared" si="17"/>
        <v>1.2</v>
      </c>
      <c r="L318" s="87">
        <f t="shared" si="18"/>
        <v>1.2</v>
      </c>
      <c r="M318" s="46">
        <f t="shared" si="19"/>
        <v>81</v>
      </c>
      <c r="N318" s="284"/>
      <c r="O318" s="284"/>
      <c r="P318" s="330"/>
      <c r="Q318" s="284"/>
      <c r="R318" s="284"/>
      <c r="S318" s="284"/>
      <c r="T318" s="284"/>
      <c r="U318" s="284"/>
      <c r="V318" s="284"/>
      <c r="W318" s="284"/>
      <c r="X318" s="284"/>
      <c r="Y318" s="284"/>
      <c r="Z318" s="284"/>
      <c r="AA318" s="284"/>
      <c r="AB318" s="284"/>
      <c r="AC318" s="284"/>
      <c r="AD318" s="83"/>
    </row>
    <row r="319" spans="1:30" ht="18" customHeight="1">
      <c r="A319" s="121"/>
      <c r="B319" s="107"/>
      <c r="C319" s="108"/>
      <c r="D319" s="42"/>
      <c r="E319" s="43" t="s">
        <v>161</v>
      </c>
      <c r="F319" s="44" t="s">
        <v>401</v>
      </c>
      <c r="G319" s="65">
        <v>2</v>
      </c>
      <c r="H319" s="155">
        <v>30</v>
      </c>
      <c r="I319" s="156">
        <v>60</v>
      </c>
      <c r="J319" s="80">
        <v>40</v>
      </c>
      <c r="K319" s="87">
        <f t="shared" si="17"/>
        <v>1.2</v>
      </c>
      <c r="L319" s="87">
        <f t="shared" si="18"/>
        <v>1.2</v>
      </c>
      <c r="M319" s="46">
        <f t="shared" si="19"/>
        <v>90</v>
      </c>
      <c r="N319" s="306"/>
      <c r="O319" s="306"/>
      <c r="P319" s="330"/>
      <c r="Q319" s="306"/>
      <c r="R319" s="306"/>
      <c r="S319" s="306"/>
      <c r="T319" s="306"/>
      <c r="U319" s="306"/>
      <c r="V319" s="306"/>
      <c r="W319" s="306"/>
      <c r="X319" s="306"/>
      <c r="Y319" s="306"/>
      <c r="Z319" s="306"/>
      <c r="AA319" s="306"/>
      <c r="AB319" s="306"/>
      <c r="AC319" s="306"/>
      <c r="AD319" s="83"/>
    </row>
    <row r="320" spans="1:30" ht="18" customHeight="1">
      <c r="A320" s="121"/>
      <c r="B320" s="107"/>
      <c r="C320" s="108"/>
      <c r="D320" s="42"/>
      <c r="E320" s="43" t="s">
        <v>161</v>
      </c>
      <c r="F320" s="44" t="s">
        <v>414</v>
      </c>
      <c r="G320" s="65">
        <v>2</v>
      </c>
      <c r="H320" s="155">
        <v>30</v>
      </c>
      <c r="I320" s="156">
        <v>60</v>
      </c>
      <c r="J320" s="80">
        <v>40</v>
      </c>
      <c r="K320" s="87">
        <f t="shared" si="17"/>
        <v>1.2</v>
      </c>
      <c r="L320" s="87">
        <f t="shared" si="18"/>
        <v>1.2</v>
      </c>
      <c r="M320" s="46">
        <f t="shared" si="19"/>
        <v>90</v>
      </c>
      <c r="N320" s="306"/>
      <c r="O320" s="306"/>
      <c r="P320" s="330"/>
      <c r="Q320" s="306"/>
      <c r="R320" s="306"/>
      <c r="S320" s="306"/>
      <c r="T320" s="306"/>
      <c r="U320" s="306"/>
      <c r="V320" s="306"/>
      <c r="W320" s="306"/>
      <c r="X320" s="306"/>
      <c r="Y320" s="306"/>
      <c r="Z320" s="306"/>
      <c r="AA320" s="306"/>
      <c r="AB320" s="306"/>
      <c r="AC320" s="306"/>
      <c r="AD320" s="83"/>
    </row>
    <row r="321" spans="1:30" ht="18" customHeight="1">
      <c r="A321" s="121"/>
      <c r="B321" s="107"/>
      <c r="C321" s="108"/>
      <c r="D321" s="42"/>
      <c r="E321" s="43" t="s">
        <v>407</v>
      </c>
      <c r="F321" s="44" t="s">
        <v>172</v>
      </c>
      <c r="G321" s="159">
        <v>2</v>
      </c>
      <c r="H321" s="144">
        <v>30</v>
      </c>
      <c r="I321" s="157">
        <v>30</v>
      </c>
      <c r="J321" s="106">
        <v>50</v>
      </c>
      <c r="K321" s="87">
        <f t="shared" si="17"/>
        <v>1.2</v>
      </c>
      <c r="L321" s="87">
        <f t="shared" si="18"/>
        <v>1.2</v>
      </c>
      <c r="M321" s="46">
        <f t="shared" si="19"/>
        <v>63</v>
      </c>
      <c r="N321" s="306"/>
      <c r="O321" s="306"/>
      <c r="P321" s="330"/>
      <c r="Q321" s="306"/>
      <c r="R321" s="306"/>
      <c r="S321" s="306"/>
      <c r="T321" s="306"/>
      <c r="U321" s="306"/>
      <c r="V321" s="306"/>
      <c r="W321" s="306"/>
      <c r="X321" s="306"/>
      <c r="Y321" s="306"/>
      <c r="Z321" s="306"/>
      <c r="AA321" s="306"/>
      <c r="AB321" s="306"/>
      <c r="AC321" s="306"/>
      <c r="AD321" s="83"/>
    </row>
    <row r="322" spans="1:30" s="206" customFormat="1" ht="18" customHeight="1">
      <c r="A322" s="121"/>
      <c r="B322" s="107"/>
      <c r="C322" s="108"/>
      <c r="D322" s="42"/>
      <c r="E322" s="43" t="s">
        <v>274</v>
      </c>
      <c r="F322" s="44" t="s">
        <v>145</v>
      </c>
      <c r="G322" s="159">
        <v>2</v>
      </c>
      <c r="H322" s="144">
        <v>15</v>
      </c>
      <c r="I322" s="157">
        <v>30</v>
      </c>
      <c r="J322" s="106">
        <v>30</v>
      </c>
      <c r="K322" s="87">
        <f t="shared" si="17"/>
        <v>1</v>
      </c>
      <c r="L322" s="87">
        <f t="shared" si="18"/>
        <v>1.1000000000000001</v>
      </c>
      <c r="M322" s="46">
        <f t="shared" si="19"/>
        <v>39.799999999999997</v>
      </c>
      <c r="N322" s="306"/>
      <c r="O322" s="306"/>
      <c r="P322" s="330"/>
      <c r="Q322" s="306"/>
      <c r="R322" s="306"/>
      <c r="S322" s="306"/>
      <c r="T322" s="306"/>
      <c r="U322" s="306"/>
      <c r="V322" s="306"/>
      <c r="W322" s="306"/>
      <c r="X322" s="306"/>
      <c r="Y322" s="306"/>
      <c r="Z322" s="306"/>
      <c r="AA322" s="306"/>
      <c r="AB322" s="306"/>
      <c r="AC322" s="306"/>
      <c r="AD322" s="83"/>
    </row>
    <row r="323" spans="1:30" s="206" customFormat="1" ht="18" customHeight="1">
      <c r="A323" s="121"/>
      <c r="B323" s="107"/>
      <c r="C323" s="108"/>
      <c r="D323" s="42"/>
      <c r="E323" s="43" t="s">
        <v>274</v>
      </c>
      <c r="F323" s="44" t="s">
        <v>144</v>
      </c>
      <c r="G323" s="159">
        <v>2</v>
      </c>
      <c r="H323" s="144">
        <v>15</v>
      </c>
      <c r="I323" s="157">
        <v>30</v>
      </c>
      <c r="J323" s="106">
        <v>50</v>
      </c>
      <c r="K323" s="87">
        <f t="shared" si="17"/>
        <v>1.2</v>
      </c>
      <c r="L323" s="87">
        <f t="shared" si="18"/>
        <v>1.2</v>
      </c>
      <c r="M323" s="46">
        <f t="shared" si="19"/>
        <v>45</v>
      </c>
      <c r="N323" s="306"/>
      <c r="O323" s="306"/>
      <c r="P323" s="330"/>
      <c r="Q323" s="306"/>
      <c r="R323" s="306"/>
      <c r="S323" s="306"/>
      <c r="T323" s="306"/>
      <c r="U323" s="306"/>
      <c r="V323" s="306"/>
      <c r="W323" s="306"/>
      <c r="X323" s="306"/>
      <c r="Y323" s="306"/>
      <c r="Z323" s="306"/>
      <c r="AA323" s="306"/>
      <c r="AB323" s="306"/>
      <c r="AC323" s="306"/>
      <c r="AD323" s="83"/>
    </row>
    <row r="324" spans="1:30" s="206" customFormat="1" ht="18" hidden="1" customHeight="1">
      <c r="A324" s="121"/>
      <c r="B324" s="107"/>
      <c r="C324" s="108"/>
      <c r="D324" s="42"/>
      <c r="E324" s="43"/>
      <c r="F324" s="44"/>
      <c r="G324" s="159"/>
      <c r="H324" s="144"/>
      <c r="I324" s="157"/>
      <c r="J324" s="106"/>
      <c r="K324" s="87">
        <f t="shared" si="17"/>
        <v>0</v>
      </c>
      <c r="L324" s="87">
        <f t="shared" si="18"/>
        <v>0</v>
      </c>
      <c r="M324" s="46">
        <f t="shared" si="19"/>
        <v>0</v>
      </c>
      <c r="N324" s="306"/>
      <c r="O324" s="306"/>
      <c r="P324" s="330"/>
      <c r="Q324" s="306"/>
      <c r="R324" s="306"/>
      <c r="S324" s="306"/>
      <c r="T324" s="306"/>
      <c r="U324" s="306"/>
      <c r="V324" s="306"/>
      <c r="W324" s="306"/>
      <c r="X324" s="306"/>
      <c r="Y324" s="306"/>
      <c r="Z324" s="306"/>
      <c r="AA324" s="306"/>
      <c r="AB324" s="306"/>
      <c r="AC324" s="306"/>
      <c r="AD324" s="83"/>
    </row>
    <row r="325" spans="1:30" s="206" customFormat="1" ht="18" hidden="1" customHeight="1">
      <c r="A325" s="121"/>
      <c r="B325" s="107"/>
      <c r="C325" s="108"/>
      <c r="D325" s="42"/>
      <c r="E325" s="43"/>
      <c r="F325" s="44"/>
      <c r="G325" s="159"/>
      <c r="H325" s="144"/>
      <c r="I325" s="157"/>
      <c r="J325" s="106"/>
      <c r="K325" s="87">
        <f t="shared" si="17"/>
        <v>0</v>
      </c>
      <c r="L325" s="87">
        <f t="shared" si="18"/>
        <v>0</v>
      </c>
      <c r="M325" s="46">
        <f t="shared" si="19"/>
        <v>0</v>
      </c>
      <c r="N325" s="306"/>
      <c r="O325" s="306"/>
      <c r="P325" s="330"/>
      <c r="Q325" s="306"/>
      <c r="R325" s="306"/>
      <c r="S325" s="306"/>
      <c r="T325" s="306"/>
      <c r="U325" s="306"/>
      <c r="V325" s="306"/>
      <c r="W325" s="306"/>
      <c r="X325" s="306"/>
      <c r="Y325" s="306"/>
      <c r="Z325" s="306"/>
      <c r="AA325" s="306"/>
      <c r="AB325" s="306"/>
      <c r="AC325" s="306"/>
      <c r="AD325" s="83"/>
    </row>
    <row r="326" spans="1:30" s="206" customFormat="1" ht="18" hidden="1" customHeight="1">
      <c r="A326" s="121"/>
      <c r="B326" s="107"/>
      <c r="C326" s="108"/>
      <c r="D326" s="42"/>
      <c r="E326" s="43"/>
      <c r="F326" s="44"/>
      <c r="G326" s="159"/>
      <c r="H326" s="144"/>
      <c r="I326" s="157"/>
      <c r="J326" s="106"/>
      <c r="K326" s="87">
        <f t="shared" si="17"/>
        <v>0</v>
      </c>
      <c r="L326" s="87">
        <f t="shared" si="18"/>
        <v>0</v>
      </c>
      <c r="M326" s="46">
        <f t="shared" si="19"/>
        <v>0</v>
      </c>
      <c r="N326" s="306"/>
      <c r="O326" s="306"/>
      <c r="P326" s="330"/>
      <c r="Q326" s="306"/>
      <c r="R326" s="306"/>
      <c r="S326" s="306"/>
      <c r="T326" s="306"/>
      <c r="U326" s="306"/>
      <c r="V326" s="306"/>
      <c r="W326" s="306"/>
      <c r="X326" s="306"/>
      <c r="Y326" s="306"/>
      <c r="Z326" s="306"/>
      <c r="AA326" s="306"/>
      <c r="AB326" s="306"/>
      <c r="AC326" s="306"/>
      <c r="AD326" s="83"/>
    </row>
    <row r="327" spans="1:30" s="206" customFormat="1" ht="18" hidden="1" customHeight="1">
      <c r="A327" s="121"/>
      <c r="B327" s="107"/>
      <c r="C327" s="108"/>
      <c r="D327" s="42"/>
      <c r="E327" s="43"/>
      <c r="F327" s="44"/>
      <c r="G327" s="159"/>
      <c r="H327" s="144"/>
      <c r="I327" s="157"/>
      <c r="J327" s="106"/>
      <c r="K327" s="87">
        <f t="shared" si="17"/>
        <v>0</v>
      </c>
      <c r="L327" s="87">
        <f t="shared" si="18"/>
        <v>0</v>
      </c>
      <c r="M327" s="46">
        <f t="shared" si="19"/>
        <v>0</v>
      </c>
      <c r="N327" s="306"/>
      <c r="O327" s="306"/>
      <c r="P327" s="330"/>
      <c r="Q327" s="306"/>
      <c r="R327" s="306"/>
      <c r="S327" s="306"/>
      <c r="T327" s="306"/>
      <c r="U327" s="306"/>
      <c r="V327" s="306"/>
      <c r="W327" s="306"/>
      <c r="X327" s="306"/>
      <c r="Y327" s="306"/>
      <c r="Z327" s="306"/>
      <c r="AA327" s="306"/>
      <c r="AB327" s="306"/>
      <c r="AC327" s="306"/>
      <c r="AD327" s="83"/>
    </row>
    <row r="328" spans="1:30" ht="18" customHeight="1">
      <c r="A328" s="104">
        <v>17</v>
      </c>
      <c r="B328" s="60" t="s">
        <v>108</v>
      </c>
      <c r="C328" s="61" t="s">
        <v>109</v>
      </c>
      <c r="D328" s="42" t="s">
        <v>336</v>
      </c>
      <c r="E328" s="43" t="s">
        <v>178</v>
      </c>
      <c r="F328" s="44" t="s">
        <v>179</v>
      </c>
      <c r="G328" s="160">
        <v>1</v>
      </c>
      <c r="H328" s="161">
        <v>45</v>
      </c>
      <c r="I328" s="162">
        <v>0</v>
      </c>
      <c r="J328" s="106">
        <v>65</v>
      </c>
      <c r="K328" s="87">
        <f t="shared" si="17"/>
        <v>1.3</v>
      </c>
      <c r="L328" s="87">
        <f t="shared" si="18"/>
        <v>0</v>
      </c>
      <c r="M328" s="46">
        <f t="shared" si="19"/>
        <v>58.5</v>
      </c>
      <c r="N328" s="321">
        <v>67.5</v>
      </c>
      <c r="O328" s="314">
        <v>0</v>
      </c>
      <c r="P328" s="307">
        <f>SUM(M328:M347)+N328+O328</f>
        <v>1034.5</v>
      </c>
      <c r="Q328" s="314">
        <v>0</v>
      </c>
      <c r="R328" s="307">
        <v>52</v>
      </c>
      <c r="S328" s="309">
        <v>450</v>
      </c>
      <c r="T328" s="314">
        <v>450</v>
      </c>
      <c r="U328" s="309">
        <v>112</v>
      </c>
      <c r="V328" s="317">
        <v>112</v>
      </c>
      <c r="W328" s="309">
        <v>56</v>
      </c>
      <c r="X328" s="314">
        <v>56</v>
      </c>
      <c r="Y328" s="307">
        <f>ROUND((P328-T328),1)</f>
        <v>584.5</v>
      </c>
      <c r="Z328" s="305">
        <f>IF(OR(SUM(V328:V347)="",SUM(Q328:Q347)=""),0,IF(OR(SUM(U328:U347)=320,SUM(V328:V347)&gt;0),ROUND((SUM(Q328:Q347)-SUM(V328:V347)),1),0))</f>
        <v>-112</v>
      </c>
      <c r="AA328" s="305">
        <f>IF(OR(SUM(X328:X347)="",SUM(R328:R347)=""),0,IF(OR(SUM(W328:W347)=160,SUM(X328:X347)&gt;0),ROUND((SUM(R328:R347)-SUM(X328:X347)),1),0))</f>
        <v>-4</v>
      </c>
      <c r="AB328" s="323"/>
      <c r="AC328" s="308">
        <f>SUM(Y328:AA347)</f>
        <v>468.5</v>
      </c>
      <c r="AD328" s="308"/>
    </row>
    <row r="329" spans="1:30" ht="18" customHeight="1">
      <c r="A329" s="90"/>
      <c r="B329" s="107"/>
      <c r="C329" s="108"/>
      <c r="D329" s="42" t="s">
        <v>336</v>
      </c>
      <c r="E329" s="43" t="s">
        <v>535</v>
      </c>
      <c r="F329" s="44" t="s">
        <v>179</v>
      </c>
      <c r="G329" s="62">
        <v>1</v>
      </c>
      <c r="H329" s="163">
        <v>0</v>
      </c>
      <c r="I329" s="164">
        <v>60</v>
      </c>
      <c r="J329" s="106">
        <v>33</v>
      </c>
      <c r="K329" s="87">
        <f t="shared" ref="K329:K392" si="20">IF(OR(LEFT(E329,2)="ĐA",LEFT(E329,2)="DA",LEFT(E329,5)="Đồ án",LEFT(E329,5)="Đồán ",LEFT(E329,9)="Sinh hoạt",LEFT(E329,9)="sinh hoạt",LEFT(E329,6)="Cố vấn",LEFT(E329,6)="cố vấn",LEFT(E329,4)="cvht",LEFT(E329,4)="CVHT",LEFT(E329,4)="shcn",LEFT(E329,4)="SHCN"),0,(IF(AND(H329&gt;0,J329&gt;0),IF(J329&gt;60,1.3,IF(J329&gt;35,1.2,1)),0)))</f>
        <v>0</v>
      </c>
      <c r="L329" s="87">
        <f t="shared" ref="L329:L392" si="21">IF(OR(LEFT(E329,2)="ĐA",LEFT(E329,2)="DA",LEFT(E329,5)="Đồ án",LEFT(E329,5)="Đồán "),0,IF(AND(J329&gt;0,I329&gt;0),IF(AND(OR(LEFT(E329,4)="GDQP",LEFT(E329,4)="gdqp",LEFT(E329,19)="Giáo dục quốc phòng"),J329&gt;50),1.3,IF(J329&gt;35,1.2,IF(J329&gt;29,1.1,1))),0))</f>
        <v>1.1000000000000001</v>
      </c>
      <c r="M329" s="46">
        <f t="shared" ref="M329:M392" si="22">ROUND(IF(OR(LEFT(E329,2)="ĐA",LEFT(E329,2)="DA",LEFT(E329,5)="Đồ án",LEFT(E329,5)="Đồán "),J329*0.5,(IF(H329&gt;0,H329*K329,"0")+IF(I329&gt;0,(I329*0.75)*L329,"0"))),1)</f>
        <v>49.5</v>
      </c>
      <c r="N329" s="284"/>
      <c r="O329" s="284"/>
      <c r="P329" s="284"/>
      <c r="Q329" s="284"/>
      <c r="R329" s="284"/>
      <c r="S329" s="284"/>
      <c r="T329" s="284"/>
      <c r="U329" s="284"/>
      <c r="V329" s="284"/>
      <c r="W329" s="284"/>
      <c r="X329" s="284"/>
      <c r="Y329" s="284"/>
      <c r="Z329" s="284"/>
      <c r="AA329" s="284"/>
      <c r="AB329" s="284"/>
      <c r="AC329" s="284"/>
      <c r="AD329" s="284"/>
    </row>
    <row r="330" spans="1:30" ht="18" customHeight="1">
      <c r="A330" s="90"/>
      <c r="B330" s="107"/>
      <c r="C330" s="108"/>
      <c r="D330" s="42" t="s">
        <v>336</v>
      </c>
      <c r="E330" s="43" t="s">
        <v>536</v>
      </c>
      <c r="F330" s="44" t="s">
        <v>534</v>
      </c>
      <c r="G330" s="62">
        <v>1</v>
      </c>
      <c r="H330" s="165">
        <v>0</v>
      </c>
      <c r="I330" s="166">
        <v>60</v>
      </c>
      <c r="J330" s="106">
        <v>32</v>
      </c>
      <c r="K330" s="87">
        <f t="shared" si="20"/>
        <v>0</v>
      </c>
      <c r="L330" s="87">
        <f t="shared" si="21"/>
        <v>1.1000000000000001</v>
      </c>
      <c r="M330" s="46">
        <f t="shared" si="22"/>
        <v>49.5</v>
      </c>
      <c r="N330" s="284"/>
      <c r="O330" s="284"/>
      <c r="P330" s="284"/>
      <c r="Q330" s="284"/>
      <c r="R330" s="284"/>
      <c r="S330" s="284"/>
      <c r="T330" s="284"/>
      <c r="U330" s="284"/>
      <c r="V330" s="284"/>
      <c r="W330" s="284"/>
      <c r="X330" s="284"/>
      <c r="Y330" s="284"/>
      <c r="Z330" s="284"/>
      <c r="AA330" s="284"/>
      <c r="AB330" s="284"/>
      <c r="AC330" s="284"/>
      <c r="AD330" s="284"/>
    </row>
    <row r="331" spans="1:30" ht="18" customHeight="1">
      <c r="A331" s="90"/>
      <c r="B331" s="107"/>
      <c r="C331" s="108"/>
      <c r="D331" s="42" t="s">
        <v>337</v>
      </c>
      <c r="E331" s="43" t="s">
        <v>180</v>
      </c>
      <c r="F331" s="44" t="s">
        <v>181</v>
      </c>
      <c r="G331" s="62">
        <v>1</v>
      </c>
      <c r="H331" s="165">
        <v>60</v>
      </c>
      <c r="I331" s="166">
        <v>30</v>
      </c>
      <c r="J331" s="106">
        <v>43</v>
      </c>
      <c r="K331" s="87">
        <f t="shared" si="20"/>
        <v>1.2</v>
      </c>
      <c r="L331" s="87">
        <f t="shared" si="21"/>
        <v>1.2</v>
      </c>
      <c r="M331" s="46">
        <f t="shared" si="22"/>
        <v>99</v>
      </c>
      <c r="N331" s="284"/>
      <c r="O331" s="284"/>
      <c r="P331" s="284"/>
      <c r="Q331" s="284"/>
      <c r="R331" s="284"/>
      <c r="S331" s="284"/>
      <c r="T331" s="284"/>
      <c r="U331" s="284"/>
      <c r="V331" s="284"/>
      <c r="W331" s="284"/>
      <c r="X331" s="284"/>
      <c r="Y331" s="284"/>
      <c r="Z331" s="284"/>
      <c r="AA331" s="284"/>
      <c r="AB331" s="284"/>
      <c r="AC331" s="284"/>
      <c r="AD331" s="284"/>
    </row>
    <row r="332" spans="1:30" ht="18" customHeight="1">
      <c r="A332" s="90"/>
      <c r="B332" s="107"/>
      <c r="C332" s="108"/>
      <c r="D332" s="42"/>
      <c r="E332" s="207" t="s">
        <v>190</v>
      </c>
      <c r="F332" s="208" t="s">
        <v>181</v>
      </c>
      <c r="G332" s="213">
        <v>1</v>
      </c>
      <c r="H332" s="214"/>
      <c r="I332" s="215"/>
      <c r="J332" s="212">
        <v>43</v>
      </c>
      <c r="K332" s="87">
        <f t="shared" si="20"/>
        <v>0</v>
      </c>
      <c r="L332" s="87">
        <f t="shared" si="21"/>
        <v>0</v>
      </c>
      <c r="M332" s="46">
        <f t="shared" si="22"/>
        <v>21.5</v>
      </c>
      <c r="N332" s="284"/>
      <c r="O332" s="284"/>
      <c r="P332" s="284"/>
      <c r="Q332" s="284"/>
      <c r="R332" s="284"/>
      <c r="S332" s="284"/>
      <c r="T332" s="284"/>
      <c r="U332" s="284"/>
      <c r="V332" s="284"/>
      <c r="W332" s="284"/>
      <c r="X332" s="284"/>
      <c r="Y332" s="284"/>
      <c r="Z332" s="284"/>
      <c r="AA332" s="284"/>
      <c r="AB332" s="284"/>
      <c r="AC332" s="284"/>
      <c r="AD332" s="284"/>
    </row>
    <row r="333" spans="1:30" ht="18" customHeight="1">
      <c r="A333" s="90"/>
      <c r="B333" s="107"/>
      <c r="C333" s="108"/>
      <c r="D333" s="42" t="s">
        <v>338</v>
      </c>
      <c r="E333" s="43" t="s">
        <v>182</v>
      </c>
      <c r="F333" s="44" t="s">
        <v>169</v>
      </c>
      <c r="G333" s="62">
        <v>1</v>
      </c>
      <c r="H333" s="163">
        <v>45</v>
      </c>
      <c r="I333" s="164">
        <v>30</v>
      </c>
      <c r="J333" s="106">
        <v>37</v>
      </c>
      <c r="K333" s="87">
        <f t="shared" si="20"/>
        <v>1.2</v>
      </c>
      <c r="L333" s="87">
        <f t="shared" si="21"/>
        <v>1.2</v>
      </c>
      <c r="M333" s="46">
        <f t="shared" si="22"/>
        <v>81</v>
      </c>
      <c r="N333" s="284"/>
      <c r="O333" s="284"/>
      <c r="P333" s="284"/>
      <c r="Q333" s="284"/>
      <c r="R333" s="284"/>
      <c r="S333" s="284"/>
      <c r="T333" s="284"/>
      <c r="U333" s="284"/>
      <c r="V333" s="284"/>
      <c r="W333" s="284"/>
      <c r="X333" s="284"/>
      <c r="Y333" s="284"/>
      <c r="Z333" s="284"/>
      <c r="AA333" s="284"/>
      <c r="AB333" s="284"/>
      <c r="AC333" s="284"/>
      <c r="AD333" s="284"/>
    </row>
    <row r="334" spans="1:30" ht="18" customHeight="1">
      <c r="A334" s="121"/>
      <c r="B334" s="107"/>
      <c r="C334" s="108"/>
      <c r="D334" s="42" t="s">
        <v>339</v>
      </c>
      <c r="E334" s="43" t="s">
        <v>161</v>
      </c>
      <c r="F334" s="44" t="s">
        <v>183</v>
      </c>
      <c r="G334" s="62">
        <v>1</v>
      </c>
      <c r="H334" s="163">
        <v>30</v>
      </c>
      <c r="I334" s="164">
        <v>60</v>
      </c>
      <c r="J334" s="106">
        <v>39</v>
      </c>
      <c r="K334" s="87">
        <f t="shared" si="20"/>
        <v>1.2</v>
      </c>
      <c r="L334" s="87">
        <f t="shared" si="21"/>
        <v>1.2</v>
      </c>
      <c r="M334" s="46">
        <f t="shared" si="22"/>
        <v>90</v>
      </c>
      <c r="N334" s="306"/>
      <c r="O334" s="306"/>
      <c r="P334" s="306"/>
      <c r="Q334" s="306"/>
      <c r="R334" s="306"/>
      <c r="S334" s="306"/>
      <c r="T334" s="306"/>
      <c r="U334" s="306"/>
      <c r="V334" s="306"/>
      <c r="W334" s="306"/>
      <c r="X334" s="306"/>
      <c r="Y334" s="306"/>
      <c r="Z334" s="306"/>
      <c r="AA334" s="306"/>
      <c r="AB334" s="306"/>
      <c r="AC334" s="306"/>
      <c r="AD334" s="306"/>
    </row>
    <row r="335" spans="1:30" ht="18" customHeight="1">
      <c r="A335" s="121"/>
      <c r="B335" s="107"/>
      <c r="C335" s="108"/>
      <c r="D335" s="42"/>
      <c r="E335" s="43" t="s">
        <v>218</v>
      </c>
      <c r="F335" s="44" t="s">
        <v>183</v>
      </c>
      <c r="G335" s="227"/>
      <c r="H335" s="228"/>
      <c r="I335" s="229"/>
      <c r="J335" s="106"/>
      <c r="K335" s="87">
        <f t="shared" si="20"/>
        <v>0</v>
      </c>
      <c r="L335" s="87">
        <f t="shared" si="21"/>
        <v>0</v>
      </c>
      <c r="M335" s="46">
        <f t="shared" si="22"/>
        <v>0</v>
      </c>
      <c r="N335" s="306"/>
      <c r="O335" s="306"/>
      <c r="P335" s="306"/>
      <c r="Q335" s="306"/>
      <c r="R335" s="306"/>
      <c r="S335" s="306"/>
      <c r="T335" s="306"/>
      <c r="U335" s="306"/>
      <c r="V335" s="306"/>
      <c r="W335" s="306"/>
      <c r="X335" s="306"/>
      <c r="Y335" s="306"/>
      <c r="Z335" s="306"/>
      <c r="AA335" s="306"/>
      <c r="AB335" s="306"/>
      <c r="AC335" s="306"/>
      <c r="AD335" s="306"/>
    </row>
    <row r="336" spans="1:30" s="206" customFormat="1" ht="18" customHeight="1">
      <c r="A336" s="121"/>
      <c r="B336" s="107"/>
      <c r="C336" s="108"/>
      <c r="D336" s="42"/>
      <c r="E336" s="43" t="s">
        <v>408</v>
      </c>
      <c r="F336" s="44" t="s">
        <v>382</v>
      </c>
      <c r="G336" s="230">
        <v>2</v>
      </c>
      <c r="H336" s="163">
        <v>45</v>
      </c>
      <c r="I336" s="164">
        <v>30</v>
      </c>
      <c r="J336" s="106">
        <v>40</v>
      </c>
      <c r="K336" s="87">
        <f t="shared" si="20"/>
        <v>1.2</v>
      </c>
      <c r="L336" s="87">
        <f t="shared" si="21"/>
        <v>1.2</v>
      </c>
      <c r="M336" s="46">
        <f t="shared" si="22"/>
        <v>81</v>
      </c>
      <c r="N336" s="306"/>
      <c r="O336" s="306"/>
      <c r="P336" s="306"/>
      <c r="Q336" s="306"/>
      <c r="R336" s="306"/>
      <c r="S336" s="306"/>
      <c r="T336" s="306"/>
      <c r="U336" s="306"/>
      <c r="V336" s="306"/>
      <c r="W336" s="306"/>
      <c r="X336" s="306"/>
      <c r="Y336" s="306"/>
      <c r="Z336" s="306"/>
      <c r="AA336" s="306"/>
      <c r="AB336" s="306"/>
      <c r="AC336" s="306"/>
      <c r="AD336" s="306"/>
    </row>
    <row r="337" spans="1:30" ht="18" customHeight="1">
      <c r="A337" s="121"/>
      <c r="B337" s="107"/>
      <c r="C337" s="108"/>
      <c r="D337" s="42"/>
      <c r="E337" s="43" t="s">
        <v>399</v>
      </c>
      <c r="F337" s="44" t="s">
        <v>202</v>
      </c>
      <c r="G337" s="62">
        <v>2</v>
      </c>
      <c r="H337" s="163">
        <v>45</v>
      </c>
      <c r="I337" s="164">
        <v>30</v>
      </c>
      <c r="J337" s="106">
        <v>40</v>
      </c>
      <c r="K337" s="87">
        <f t="shared" si="20"/>
        <v>1.2</v>
      </c>
      <c r="L337" s="87">
        <f t="shared" si="21"/>
        <v>1.2</v>
      </c>
      <c r="M337" s="46">
        <f t="shared" si="22"/>
        <v>81</v>
      </c>
      <c r="N337" s="306"/>
      <c r="O337" s="306"/>
      <c r="P337" s="306"/>
      <c r="Q337" s="306"/>
      <c r="R337" s="306"/>
      <c r="S337" s="306"/>
      <c r="T337" s="306"/>
      <c r="U337" s="306"/>
      <c r="V337" s="306"/>
      <c r="W337" s="306"/>
      <c r="X337" s="306"/>
      <c r="Y337" s="306"/>
      <c r="Z337" s="306"/>
      <c r="AA337" s="306"/>
      <c r="AB337" s="306"/>
      <c r="AC337" s="306"/>
      <c r="AD337" s="306"/>
    </row>
    <row r="338" spans="1:30" s="206" customFormat="1" ht="18" customHeight="1">
      <c r="A338" s="121"/>
      <c r="B338" s="107"/>
      <c r="C338" s="108"/>
      <c r="D338" s="42"/>
      <c r="E338" s="43" t="s">
        <v>399</v>
      </c>
      <c r="F338" s="44" t="s">
        <v>237</v>
      </c>
      <c r="G338" s="62">
        <v>2</v>
      </c>
      <c r="H338" s="163">
        <v>45</v>
      </c>
      <c r="I338" s="164">
        <v>30</v>
      </c>
      <c r="J338" s="106">
        <v>40</v>
      </c>
      <c r="K338" s="87">
        <f t="shared" si="20"/>
        <v>1.2</v>
      </c>
      <c r="L338" s="87">
        <f t="shared" si="21"/>
        <v>1.2</v>
      </c>
      <c r="M338" s="46">
        <f t="shared" si="22"/>
        <v>81</v>
      </c>
      <c r="N338" s="306"/>
      <c r="O338" s="306"/>
      <c r="P338" s="306"/>
      <c r="Q338" s="306"/>
      <c r="R338" s="306"/>
      <c r="S338" s="306"/>
      <c r="T338" s="306"/>
      <c r="U338" s="306"/>
      <c r="V338" s="306"/>
      <c r="W338" s="306"/>
      <c r="X338" s="306"/>
      <c r="Y338" s="306"/>
      <c r="Z338" s="306"/>
      <c r="AA338" s="306"/>
      <c r="AB338" s="306"/>
      <c r="AC338" s="306"/>
      <c r="AD338" s="306"/>
    </row>
    <row r="339" spans="1:30" ht="18" customHeight="1">
      <c r="A339" s="121"/>
      <c r="B339" s="107"/>
      <c r="C339" s="108"/>
      <c r="D339" s="42"/>
      <c r="E339" s="43" t="s">
        <v>399</v>
      </c>
      <c r="F339" s="44" t="s">
        <v>280</v>
      </c>
      <c r="G339" s="62">
        <v>2</v>
      </c>
      <c r="H339" s="163">
        <v>45</v>
      </c>
      <c r="I339" s="164">
        <v>30</v>
      </c>
      <c r="J339" s="106">
        <v>40</v>
      </c>
      <c r="K339" s="87">
        <f t="shared" si="20"/>
        <v>1.2</v>
      </c>
      <c r="L339" s="87">
        <f t="shared" si="21"/>
        <v>1.2</v>
      </c>
      <c r="M339" s="46">
        <f t="shared" si="22"/>
        <v>81</v>
      </c>
      <c r="N339" s="306"/>
      <c r="O339" s="306"/>
      <c r="P339" s="306"/>
      <c r="Q339" s="306"/>
      <c r="R339" s="306"/>
      <c r="S339" s="306"/>
      <c r="T339" s="306"/>
      <c r="U339" s="306"/>
      <c r="V339" s="306"/>
      <c r="W339" s="306"/>
      <c r="X339" s="306"/>
      <c r="Y339" s="306"/>
      <c r="Z339" s="306"/>
      <c r="AA339" s="306"/>
      <c r="AB339" s="306"/>
      <c r="AC339" s="306"/>
      <c r="AD339" s="306"/>
    </row>
    <row r="340" spans="1:30" s="225" customFormat="1" ht="18" customHeight="1">
      <c r="A340" s="121"/>
      <c r="B340" s="107"/>
      <c r="C340" s="108"/>
      <c r="D340" s="42"/>
      <c r="E340" s="207" t="s">
        <v>395</v>
      </c>
      <c r="F340" s="208" t="s">
        <v>205</v>
      </c>
      <c r="G340" s="412">
        <v>2</v>
      </c>
      <c r="H340" s="232"/>
      <c r="I340" s="231"/>
      <c r="J340" s="212">
        <v>28</v>
      </c>
      <c r="K340" s="410">
        <v>0</v>
      </c>
      <c r="L340" s="410">
        <v>0</v>
      </c>
      <c r="M340" s="411">
        <v>14</v>
      </c>
      <c r="N340" s="306"/>
      <c r="O340" s="306"/>
      <c r="P340" s="306"/>
      <c r="Q340" s="306"/>
      <c r="R340" s="306"/>
      <c r="S340" s="306"/>
      <c r="T340" s="306"/>
      <c r="U340" s="306"/>
      <c r="V340" s="306"/>
      <c r="W340" s="306"/>
      <c r="X340" s="306"/>
      <c r="Y340" s="306"/>
      <c r="Z340" s="306"/>
      <c r="AA340" s="306"/>
      <c r="AB340" s="306"/>
      <c r="AC340" s="306"/>
      <c r="AD340" s="306"/>
    </row>
    <row r="341" spans="1:30" ht="18" customHeight="1">
      <c r="A341" s="90"/>
      <c r="B341" s="107"/>
      <c r="C341" s="108"/>
      <c r="D341" s="42"/>
      <c r="E341" s="43" t="s">
        <v>161</v>
      </c>
      <c r="F341" s="44" t="s">
        <v>423</v>
      </c>
      <c r="G341" s="62">
        <v>2</v>
      </c>
      <c r="H341" s="163">
        <v>30</v>
      </c>
      <c r="I341" s="164">
        <v>60</v>
      </c>
      <c r="J341" s="106">
        <v>40</v>
      </c>
      <c r="K341" s="87">
        <f t="shared" si="20"/>
        <v>1.2</v>
      </c>
      <c r="L341" s="87">
        <f t="shared" si="21"/>
        <v>1.2</v>
      </c>
      <c r="M341" s="46">
        <f t="shared" si="22"/>
        <v>90</v>
      </c>
      <c r="N341" s="284"/>
      <c r="O341" s="284"/>
      <c r="P341" s="284"/>
      <c r="Q341" s="284"/>
      <c r="R341" s="284"/>
      <c r="S341" s="284"/>
      <c r="T341" s="284"/>
      <c r="U341" s="284"/>
      <c r="V341" s="284"/>
      <c r="W341" s="284"/>
      <c r="X341" s="284"/>
      <c r="Y341" s="284"/>
      <c r="Z341" s="284"/>
      <c r="AA341" s="284"/>
      <c r="AB341" s="284"/>
      <c r="AC341" s="284"/>
      <c r="AD341" s="284"/>
    </row>
    <row r="342" spans="1:30" ht="18" customHeight="1">
      <c r="A342" s="90"/>
      <c r="B342" s="107"/>
      <c r="C342" s="108"/>
      <c r="D342" s="42"/>
      <c r="E342" s="43" t="s">
        <v>161</v>
      </c>
      <c r="F342" s="44" t="s">
        <v>426</v>
      </c>
      <c r="G342" s="62">
        <v>2</v>
      </c>
      <c r="H342" s="163">
        <v>30</v>
      </c>
      <c r="I342" s="164">
        <v>60</v>
      </c>
      <c r="J342" s="106">
        <v>40</v>
      </c>
      <c r="K342" s="87">
        <f t="shared" si="20"/>
        <v>1.2</v>
      </c>
      <c r="L342" s="87">
        <f t="shared" si="21"/>
        <v>1.2</v>
      </c>
      <c r="M342" s="46">
        <f t="shared" si="22"/>
        <v>90</v>
      </c>
      <c r="N342" s="284"/>
      <c r="O342" s="284"/>
      <c r="P342" s="284"/>
      <c r="Q342" s="284"/>
      <c r="R342" s="284"/>
      <c r="S342" s="284"/>
      <c r="T342" s="284"/>
      <c r="U342" s="284"/>
      <c r="V342" s="284"/>
      <c r="W342" s="284"/>
      <c r="X342" s="284"/>
      <c r="Y342" s="284"/>
      <c r="Z342" s="284"/>
      <c r="AA342" s="284"/>
      <c r="AB342" s="284"/>
      <c r="AC342" s="284"/>
      <c r="AD342" s="284"/>
    </row>
    <row r="343" spans="1:30" s="264" customFormat="1" ht="18" hidden="1" customHeight="1">
      <c r="A343" s="121"/>
      <c r="B343" s="107"/>
      <c r="C343" s="108"/>
      <c r="D343" s="42"/>
      <c r="E343" s="43"/>
      <c r="F343" s="44"/>
      <c r="G343" s="62"/>
      <c r="H343" s="187"/>
      <c r="I343" s="188"/>
      <c r="J343" s="106"/>
      <c r="K343" s="87"/>
      <c r="L343" s="87"/>
      <c r="M343" s="46"/>
      <c r="N343" s="306"/>
      <c r="O343" s="306"/>
      <c r="P343" s="306"/>
      <c r="Q343" s="306"/>
      <c r="R343" s="306"/>
      <c r="S343" s="306"/>
      <c r="T343" s="306"/>
      <c r="U343" s="306"/>
      <c r="V343" s="306"/>
      <c r="W343" s="306"/>
      <c r="X343" s="306"/>
      <c r="Y343" s="306"/>
      <c r="Z343" s="306"/>
      <c r="AA343" s="306"/>
      <c r="AB343" s="306"/>
      <c r="AC343" s="306"/>
      <c r="AD343" s="306"/>
    </row>
    <row r="344" spans="1:30" s="264" customFormat="1" ht="18" hidden="1" customHeight="1">
      <c r="A344" s="121"/>
      <c r="B344" s="107"/>
      <c r="C344" s="108"/>
      <c r="D344" s="42"/>
      <c r="E344" s="43"/>
      <c r="F344" s="44"/>
      <c r="G344" s="62"/>
      <c r="H344" s="187"/>
      <c r="I344" s="188"/>
      <c r="J344" s="106"/>
      <c r="K344" s="87"/>
      <c r="L344" s="87"/>
      <c r="M344" s="46"/>
      <c r="N344" s="306"/>
      <c r="O344" s="306"/>
      <c r="P344" s="306"/>
      <c r="Q344" s="306"/>
      <c r="R344" s="306"/>
      <c r="S344" s="306"/>
      <c r="T344" s="306"/>
      <c r="U344" s="306"/>
      <c r="V344" s="306"/>
      <c r="W344" s="306"/>
      <c r="X344" s="306"/>
      <c r="Y344" s="306"/>
      <c r="Z344" s="306"/>
      <c r="AA344" s="306"/>
      <c r="AB344" s="306"/>
      <c r="AC344" s="306"/>
      <c r="AD344" s="306"/>
    </row>
    <row r="345" spans="1:30" s="264" customFormat="1" ht="18" hidden="1" customHeight="1">
      <c r="A345" s="121"/>
      <c r="B345" s="107"/>
      <c r="C345" s="108"/>
      <c r="D345" s="42"/>
      <c r="E345" s="43"/>
      <c r="F345" s="44"/>
      <c r="G345" s="62"/>
      <c r="H345" s="187"/>
      <c r="I345" s="188"/>
      <c r="J345" s="106"/>
      <c r="K345" s="87"/>
      <c r="L345" s="87"/>
      <c r="M345" s="46"/>
      <c r="N345" s="306"/>
      <c r="O345" s="306"/>
      <c r="P345" s="306"/>
      <c r="Q345" s="306"/>
      <c r="R345" s="306"/>
      <c r="S345" s="306"/>
      <c r="T345" s="306"/>
      <c r="U345" s="306"/>
      <c r="V345" s="306"/>
      <c r="W345" s="306"/>
      <c r="X345" s="306"/>
      <c r="Y345" s="306"/>
      <c r="Z345" s="306"/>
      <c r="AA345" s="306"/>
      <c r="AB345" s="306"/>
      <c r="AC345" s="306"/>
      <c r="AD345" s="306"/>
    </row>
    <row r="346" spans="1:30" ht="18" hidden="1" customHeight="1">
      <c r="A346" s="121"/>
      <c r="B346" s="107"/>
      <c r="C346" s="108"/>
      <c r="D346" s="42"/>
      <c r="E346" s="43"/>
      <c r="F346" s="44"/>
      <c r="G346" s="62"/>
      <c r="H346" s="187"/>
      <c r="I346" s="188"/>
      <c r="J346" s="106"/>
      <c r="K346" s="87">
        <f t="shared" si="20"/>
        <v>0</v>
      </c>
      <c r="L346" s="87">
        <f t="shared" si="21"/>
        <v>0</v>
      </c>
      <c r="M346" s="46">
        <f t="shared" si="22"/>
        <v>0</v>
      </c>
      <c r="N346" s="306"/>
      <c r="O346" s="306"/>
      <c r="P346" s="306"/>
      <c r="Q346" s="306"/>
      <c r="R346" s="306"/>
      <c r="S346" s="306"/>
      <c r="T346" s="306"/>
      <c r="U346" s="306"/>
      <c r="V346" s="306"/>
      <c r="W346" s="306"/>
      <c r="X346" s="306"/>
      <c r="Y346" s="306"/>
      <c r="Z346" s="306"/>
      <c r="AA346" s="306"/>
      <c r="AB346" s="306"/>
      <c r="AC346" s="306"/>
      <c r="AD346" s="306"/>
    </row>
    <row r="347" spans="1:30" ht="18" hidden="1" customHeight="1">
      <c r="A347" s="90"/>
      <c r="B347" s="107"/>
      <c r="C347" s="108"/>
      <c r="D347" s="42"/>
      <c r="E347" s="43"/>
      <c r="F347" s="44"/>
      <c r="G347" s="160"/>
      <c r="H347" s="167"/>
      <c r="I347" s="168"/>
      <c r="J347" s="169"/>
      <c r="K347" s="87">
        <f t="shared" si="20"/>
        <v>0</v>
      </c>
      <c r="L347" s="87">
        <f t="shared" si="21"/>
        <v>0</v>
      </c>
      <c r="M347" s="46">
        <f t="shared" si="22"/>
        <v>0</v>
      </c>
      <c r="N347" s="284"/>
      <c r="O347" s="284"/>
      <c r="P347" s="284"/>
      <c r="Q347" s="284"/>
      <c r="R347" s="284"/>
      <c r="S347" s="284"/>
      <c r="T347" s="284"/>
      <c r="U347" s="284"/>
      <c r="V347" s="284"/>
      <c r="W347" s="284"/>
      <c r="X347" s="284"/>
      <c r="Y347" s="284"/>
      <c r="Z347" s="284"/>
      <c r="AA347" s="284"/>
      <c r="AB347" s="284"/>
      <c r="AC347" s="284"/>
      <c r="AD347" s="284"/>
    </row>
    <row r="348" spans="1:30" ht="18" customHeight="1">
      <c r="A348" s="104">
        <v>18</v>
      </c>
      <c r="B348" s="60" t="s">
        <v>110</v>
      </c>
      <c r="C348" s="61" t="s">
        <v>111</v>
      </c>
      <c r="D348" s="42">
        <v>20200090201</v>
      </c>
      <c r="E348" s="43" t="s">
        <v>196</v>
      </c>
      <c r="F348" s="44" t="s">
        <v>197</v>
      </c>
      <c r="G348" s="158">
        <v>1</v>
      </c>
      <c r="H348" s="144">
        <v>45</v>
      </c>
      <c r="I348" s="157"/>
      <c r="J348" s="106">
        <v>58</v>
      </c>
      <c r="K348" s="87">
        <f t="shared" si="20"/>
        <v>1.2</v>
      </c>
      <c r="L348" s="87">
        <f t="shared" si="21"/>
        <v>0</v>
      </c>
      <c r="M348" s="46">
        <f t="shared" si="22"/>
        <v>54</v>
      </c>
      <c r="N348" s="321">
        <v>89.5</v>
      </c>
      <c r="O348" s="314"/>
      <c r="P348" s="307">
        <f>SUM(M348:M370)+N348+O348</f>
        <v>1191</v>
      </c>
      <c r="Q348" s="314">
        <v>0</v>
      </c>
      <c r="R348" s="307">
        <v>35</v>
      </c>
      <c r="S348" s="309">
        <v>450</v>
      </c>
      <c r="T348" s="314">
        <v>450</v>
      </c>
      <c r="U348" s="309">
        <v>112</v>
      </c>
      <c r="V348" s="317">
        <v>112</v>
      </c>
      <c r="W348" s="309">
        <v>56</v>
      </c>
      <c r="X348" s="314">
        <v>56</v>
      </c>
      <c r="Y348" s="307">
        <f>ROUND((P348-T348),1)</f>
        <v>741</v>
      </c>
      <c r="Z348" s="305">
        <v>-112</v>
      </c>
      <c r="AA348" s="305">
        <v>-21</v>
      </c>
      <c r="AB348" s="323"/>
      <c r="AC348" s="308">
        <f>SUM(Y348:AA370)</f>
        <v>608</v>
      </c>
      <c r="AD348" s="83"/>
    </row>
    <row r="349" spans="1:30" ht="18" customHeight="1">
      <c r="A349" s="90"/>
      <c r="B349" s="107"/>
      <c r="C349" s="108"/>
      <c r="D349" s="42">
        <v>20200090201</v>
      </c>
      <c r="E349" s="43" t="s">
        <v>198</v>
      </c>
      <c r="F349" s="44" t="s">
        <v>197</v>
      </c>
      <c r="G349" s="158">
        <v>1</v>
      </c>
      <c r="H349" s="144"/>
      <c r="I349" s="157">
        <v>60</v>
      </c>
      <c r="J349" s="106">
        <v>29</v>
      </c>
      <c r="K349" s="87">
        <f t="shared" si="20"/>
        <v>0</v>
      </c>
      <c r="L349" s="87">
        <f t="shared" si="21"/>
        <v>1</v>
      </c>
      <c r="M349" s="46">
        <f t="shared" si="22"/>
        <v>45</v>
      </c>
      <c r="N349" s="284"/>
      <c r="O349" s="284"/>
      <c r="P349" s="284"/>
      <c r="Q349" s="284"/>
      <c r="R349" s="284"/>
      <c r="S349" s="284"/>
      <c r="T349" s="284"/>
      <c r="U349" s="284"/>
      <c r="V349" s="284"/>
      <c r="W349" s="284"/>
      <c r="X349" s="284"/>
      <c r="Y349" s="284"/>
      <c r="Z349" s="284"/>
      <c r="AA349" s="284"/>
      <c r="AB349" s="284"/>
      <c r="AC349" s="284"/>
      <c r="AD349" s="83"/>
    </row>
    <row r="350" spans="1:30" ht="18" customHeight="1">
      <c r="A350" s="90"/>
      <c r="B350" s="107"/>
      <c r="C350" s="108"/>
      <c r="D350" s="42">
        <v>20200090201</v>
      </c>
      <c r="E350" s="43" t="s">
        <v>198</v>
      </c>
      <c r="F350" s="44" t="s">
        <v>197</v>
      </c>
      <c r="G350" s="158">
        <v>1</v>
      </c>
      <c r="H350" s="144"/>
      <c r="I350" s="157">
        <v>60</v>
      </c>
      <c r="J350" s="106">
        <v>29</v>
      </c>
      <c r="K350" s="87">
        <f t="shared" si="20"/>
        <v>0</v>
      </c>
      <c r="L350" s="87">
        <f t="shared" si="21"/>
        <v>1</v>
      </c>
      <c r="M350" s="46">
        <f t="shared" si="22"/>
        <v>45</v>
      </c>
      <c r="N350" s="284"/>
      <c r="O350" s="284"/>
      <c r="P350" s="284"/>
      <c r="Q350" s="284"/>
      <c r="R350" s="284"/>
      <c r="S350" s="284"/>
      <c r="T350" s="284"/>
      <c r="U350" s="284"/>
      <c r="V350" s="284"/>
      <c r="W350" s="284"/>
      <c r="X350" s="284"/>
      <c r="Y350" s="284"/>
      <c r="Z350" s="284"/>
      <c r="AA350" s="284"/>
      <c r="AB350" s="284"/>
      <c r="AC350" s="284"/>
      <c r="AD350" s="83"/>
    </row>
    <row r="351" spans="1:30" ht="18" customHeight="1">
      <c r="A351" s="90"/>
      <c r="B351" s="107"/>
      <c r="C351" s="108"/>
      <c r="D351" s="42">
        <v>71400119916</v>
      </c>
      <c r="E351" s="43" t="s">
        <v>161</v>
      </c>
      <c r="F351" s="44" t="s">
        <v>199</v>
      </c>
      <c r="G351" s="158">
        <v>1</v>
      </c>
      <c r="H351" s="144">
        <v>30</v>
      </c>
      <c r="I351" s="157">
        <v>60</v>
      </c>
      <c r="J351" s="106">
        <v>52</v>
      </c>
      <c r="K351" s="87">
        <f t="shared" si="20"/>
        <v>1.2</v>
      </c>
      <c r="L351" s="87">
        <f t="shared" si="21"/>
        <v>1.2</v>
      </c>
      <c r="M351" s="46">
        <f t="shared" si="22"/>
        <v>90</v>
      </c>
      <c r="N351" s="284"/>
      <c r="O351" s="284"/>
      <c r="P351" s="284"/>
      <c r="Q351" s="284"/>
      <c r="R351" s="284"/>
      <c r="S351" s="284"/>
      <c r="T351" s="284"/>
      <c r="U351" s="284"/>
      <c r="V351" s="284"/>
      <c r="W351" s="284"/>
      <c r="X351" s="284"/>
      <c r="Y351" s="284"/>
      <c r="Z351" s="284"/>
      <c r="AA351" s="284"/>
      <c r="AB351" s="284"/>
      <c r="AC351" s="284"/>
      <c r="AD351" s="83"/>
    </row>
    <row r="352" spans="1:30" ht="18" customHeight="1">
      <c r="A352" s="90"/>
      <c r="B352" s="107"/>
      <c r="C352" s="108"/>
      <c r="D352" s="42">
        <v>71400119910</v>
      </c>
      <c r="E352" s="43" t="s">
        <v>161</v>
      </c>
      <c r="F352" s="44" t="s">
        <v>200</v>
      </c>
      <c r="G352" s="158">
        <v>1</v>
      </c>
      <c r="H352" s="144">
        <v>30</v>
      </c>
      <c r="I352" s="157">
        <v>60</v>
      </c>
      <c r="J352" s="106">
        <v>52</v>
      </c>
      <c r="K352" s="87">
        <f t="shared" si="20"/>
        <v>1.2</v>
      </c>
      <c r="L352" s="87">
        <f t="shared" si="21"/>
        <v>1.2</v>
      </c>
      <c r="M352" s="46">
        <f t="shared" si="22"/>
        <v>90</v>
      </c>
      <c r="N352" s="284"/>
      <c r="O352" s="284"/>
      <c r="P352" s="284"/>
      <c r="Q352" s="284"/>
      <c r="R352" s="284"/>
      <c r="S352" s="284"/>
      <c r="T352" s="284"/>
      <c r="U352" s="284"/>
      <c r="V352" s="284"/>
      <c r="W352" s="284"/>
      <c r="X352" s="284"/>
      <c r="Y352" s="284"/>
      <c r="Z352" s="284"/>
      <c r="AA352" s="284"/>
      <c r="AB352" s="284"/>
      <c r="AC352" s="284"/>
      <c r="AD352" s="83"/>
    </row>
    <row r="353" spans="1:30" ht="18" customHeight="1">
      <c r="A353" s="90"/>
      <c r="B353" s="107"/>
      <c r="C353" s="108"/>
      <c r="D353" s="42">
        <v>20200015201</v>
      </c>
      <c r="E353" s="43" t="s">
        <v>201</v>
      </c>
      <c r="F353" s="44" t="s">
        <v>202</v>
      </c>
      <c r="G353" s="158">
        <v>1</v>
      </c>
      <c r="H353" s="144">
        <v>45</v>
      </c>
      <c r="I353" s="157">
        <v>30</v>
      </c>
      <c r="J353" s="106">
        <v>34</v>
      </c>
      <c r="K353" s="87">
        <f t="shared" si="20"/>
        <v>1</v>
      </c>
      <c r="L353" s="87">
        <f t="shared" si="21"/>
        <v>1.1000000000000001</v>
      </c>
      <c r="M353" s="46">
        <f t="shared" si="22"/>
        <v>69.8</v>
      </c>
      <c r="N353" s="284"/>
      <c r="O353" s="284"/>
      <c r="P353" s="284"/>
      <c r="Q353" s="284"/>
      <c r="R353" s="284"/>
      <c r="S353" s="284"/>
      <c r="T353" s="284"/>
      <c r="U353" s="284"/>
      <c r="V353" s="284"/>
      <c r="W353" s="284"/>
      <c r="X353" s="284"/>
      <c r="Y353" s="284"/>
      <c r="Z353" s="284"/>
      <c r="AA353" s="284"/>
      <c r="AB353" s="284"/>
      <c r="AC353" s="284"/>
      <c r="AD353" s="83"/>
    </row>
    <row r="354" spans="1:30" ht="18" customHeight="1">
      <c r="A354" s="90"/>
      <c r="B354" s="107"/>
      <c r="C354" s="108"/>
      <c r="D354" s="42">
        <v>21100149201</v>
      </c>
      <c r="E354" s="43" t="s">
        <v>203</v>
      </c>
      <c r="F354" s="44" t="s">
        <v>194</v>
      </c>
      <c r="G354" s="158">
        <v>1</v>
      </c>
      <c r="H354" s="144">
        <v>60</v>
      </c>
      <c r="I354" s="157">
        <v>30</v>
      </c>
      <c r="J354" s="106">
        <v>34</v>
      </c>
      <c r="K354" s="87">
        <f t="shared" si="20"/>
        <v>1</v>
      </c>
      <c r="L354" s="87">
        <f t="shared" si="21"/>
        <v>1.1000000000000001</v>
      </c>
      <c r="M354" s="46">
        <f t="shared" si="22"/>
        <v>84.8</v>
      </c>
      <c r="N354" s="284"/>
      <c r="O354" s="284"/>
      <c r="P354" s="284"/>
      <c r="Q354" s="284"/>
      <c r="R354" s="284"/>
      <c r="S354" s="284"/>
      <c r="T354" s="284"/>
      <c r="U354" s="284"/>
      <c r="V354" s="284"/>
      <c r="W354" s="284"/>
      <c r="X354" s="284"/>
      <c r="Y354" s="284"/>
      <c r="Z354" s="284"/>
      <c r="AA354" s="284"/>
      <c r="AB354" s="284"/>
      <c r="AC354" s="284"/>
      <c r="AD354" s="83"/>
    </row>
    <row r="355" spans="1:30" ht="18" customHeight="1">
      <c r="A355" s="90"/>
      <c r="B355" s="107"/>
      <c r="C355" s="108"/>
      <c r="D355" s="42">
        <v>21100151901</v>
      </c>
      <c r="E355" s="43" t="s">
        <v>204</v>
      </c>
      <c r="F355" s="44" t="s">
        <v>205</v>
      </c>
      <c r="G355" s="158">
        <v>1</v>
      </c>
      <c r="H355" s="144">
        <v>45</v>
      </c>
      <c r="I355" s="157">
        <v>30</v>
      </c>
      <c r="J355" s="106">
        <v>28</v>
      </c>
      <c r="K355" s="87">
        <f t="shared" si="20"/>
        <v>1</v>
      </c>
      <c r="L355" s="87">
        <f t="shared" si="21"/>
        <v>1</v>
      </c>
      <c r="M355" s="46">
        <f t="shared" si="22"/>
        <v>67.5</v>
      </c>
      <c r="N355" s="284"/>
      <c r="O355" s="284"/>
      <c r="P355" s="284"/>
      <c r="Q355" s="284"/>
      <c r="R355" s="284"/>
      <c r="S355" s="284"/>
      <c r="T355" s="284"/>
      <c r="U355" s="284"/>
      <c r="V355" s="284"/>
      <c r="W355" s="284"/>
      <c r="X355" s="284"/>
      <c r="Y355" s="284"/>
      <c r="Z355" s="284"/>
      <c r="AA355" s="284"/>
      <c r="AB355" s="284"/>
      <c r="AC355" s="284"/>
      <c r="AD355" s="83"/>
    </row>
    <row r="356" spans="1:30" ht="18" customHeight="1">
      <c r="A356" s="90"/>
      <c r="B356" s="107"/>
      <c r="C356" s="108"/>
      <c r="D356" s="42">
        <v>21100093907</v>
      </c>
      <c r="E356" s="43" t="s">
        <v>45</v>
      </c>
      <c r="F356" s="44" t="s">
        <v>206</v>
      </c>
      <c r="G356" s="158">
        <v>1</v>
      </c>
      <c r="H356" s="144">
        <v>15</v>
      </c>
      <c r="I356" s="157">
        <v>30</v>
      </c>
      <c r="J356" s="106">
        <v>42</v>
      </c>
      <c r="K356" s="87">
        <f t="shared" si="20"/>
        <v>1.2</v>
      </c>
      <c r="L356" s="87">
        <f t="shared" si="21"/>
        <v>1.2</v>
      </c>
      <c r="M356" s="46">
        <f t="shared" si="22"/>
        <v>45</v>
      </c>
      <c r="N356" s="284"/>
      <c r="O356" s="284"/>
      <c r="P356" s="284"/>
      <c r="Q356" s="284"/>
      <c r="R356" s="284"/>
      <c r="S356" s="284"/>
      <c r="T356" s="284"/>
      <c r="U356" s="284"/>
      <c r="V356" s="284"/>
      <c r="W356" s="284"/>
      <c r="X356" s="284"/>
      <c r="Y356" s="284"/>
      <c r="Z356" s="284"/>
      <c r="AA356" s="284"/>
      <c r="AB356" s="284"/>
      <c r="AC356" s="284"/>
      <c r="AD356" s="83"/>
    </row>
    <row r="357" spans="1:30" ht="18" customHeight="1">
      <c r="A357" s="90"/>
      <c r="B357" s="107"/>
      <c r="C357" s="108"/>
      <c r="D357" s="42"/>
      <c r="E357" s="43" t="s">
        <v>218</v>
      </c>
      <c r="F357" s="44" t="s">
        <v>202</v>
      </c>
      <c r="G357" s="158"/>
      <c r="H357" s="144"/>
      <c r="I357" s="157"/>
      <c r="J357" s="106"/>
      <c r="K357" s="87">
        <f t="shared" si="20"/>
        <v>0</v>
      </c>
      <c r="L357" s="87">
        <f t="shared" si="21"/>
        <v>0</v>
      </c>
      <c r="M357" s="46">
        <f t="shared" si="22"/>
        <v>0</v>
      </c>
      <c r="N357" s="284"/>
      <c r="O357" s="284"/>
      <c r="P357" s="284"/>
      <c r="Q357" s="284"/>
      <c r="R357" s="284"/>
      <c r="S357" s="284"/>
      <c r="T357" s="284"/>
      <c r="U357" s="284"/>
      <c r="V357" s="284"/>
      <c r="W357" s="284"/>
      <c r="X357" s="284"/>
      <c r="Y357" s="284"/>
      <c r="Z357" s="284"/>
      <c r="AA357" s="284"/>
      <c r="AB357" s="284"/>
      <c r="AC357" s="284"/>
      <c r="AD357" s="83"/>
    </row>
    <row r="358" spans="1:30" s="264" customFormat="1" ht="18" customHeight="1">
      <c r="A358" s="121"/>
      <c r="B358" s="107"/>
      <c r="C358" s="108"/>
      <c r="D358" s="43"/>
      <c r="E358" s="207" t="s">
        <v>411</v>
      </c>
      <c r="F358" s="208" t="s">
        <v>197</v>
      </c>
      <c r="G358" s="209">
        <v>2</v>
      </c>
      <c r="H358" s="210">
        <v>15</v>
      </c>
      <c r="I358" s="211"/>
      <c r="J358" s="212">
        <v>40</v>
      </c>
      <c r="K358" s="410">
        <v>1.2</v>
      </c>
      <c r="L358" s="410">
        <v>0</v>
      </c>
      <c r="M358" s="411">
        <f t="shared" si="22"/>
        <v>18</v>
      </c>
      <c r="N358" s="306"/>
      <c r="O358" s="306"/>
      <c r="P358" s="306"/>
      <c r="Q358" s="306"/>
      <c r="R358" s="306"/>
      <c r="S358" s="306"/>
      <c r="T358" s="306"/>
      <c r="U358" s="306"/>
      <c r="V358" s="306"/>
      <c r="W358" s="306"/>
      <c r="X358" s="306"/>
      <c r="Y358" s="306"/>
      <c r="Z358" s="306"/>
      <c r="AA358" s="306"/>
      <c r="AB358" s="306"/>
      <c r="AC358" s="306"/>
      <c r="AD358" s="83"/>
    </row>
    <row r="359" spans="1:30" ht="18" customHeight="1">
      <c r="A359" s="121"/>
      <c r="B359" s="107"/>
      <c r="C359" s="108"/>
      <c r="D359" s="43"/>
      <c r="E359" s="207" t="s">
        <v>190</v>
      </c>
      <c r="F359" s="208" t="s">
        <v>341</v>
      </c>
      <c r="G359" s="209">
        <v>1</v>
      </c>
      <c r="H359" s="210"/>
      <c r="I359" s="211"/>
      <c r="J359" s="212">
        <v>34</v>
      </c>
      <c r="K359" s="410">
        <f t="shared" si="20"/>
        <v>0</v>
      </c>
      <c r="L359" s="410">
        <f t="shared" si="21"/>
        <v>0</v>
      </c>
      <c r="M359" s="411">
        <f t="shared" si="22"/>
        <v>17</v>
      </c>
      <c r="N359" s="306"/>
      <c r="O359" s="306"/>
      <c r="P359" s="306"/>
      <c r="Q359" s="306"/>
      <c r="R359" s="306"/>
      <c r="S359" s="306"/>
      <c r="T359" s="306"/>
      <c r="U359" s="306"/>
      <c r="V359" s="306"/>
      <c r="W359" s="306"/>
      <c r="X359" s="306"/>
      <c r="Y359" s="306"/>
      <c r="Z359" s="306"/>
      <c r="AA359" s="306"/>
      <c r="AB359" s="306"/>
      <c r="AC359" s="306"/>
      <c r="AD359" s="83"/>
    </row>
    <row r="360" spans="1:30" s="264" customFormat="1" ht="18" customHeight="1">
      <c r="A360" s="121"/>
      <c r="B360" s="107"/>
      <c r="C360" s="108"/>
      <c r="D360" s="43"/>
      <c r="E360" s="207" t="s">
        <v>190</v>
      </c>
      <c r="F360" s="208" t="s">
        <v>382</v>
      </c>
      <c r="G360" s="209">
        <v>1</v>
      </c>
      <c r="H360" s="210"/>
      <c r="I360" s="211"/>
      <c r="J360" s="212">
        <v>40</v>
      </c>
      <c r="K360" s="410">
        <v>0</v>
      </c>
      <c r="L360" s="410">
        <v>0</v>
      </c>
      <c r="M360" s="411">
        <v>20</v>
      </c>
      <c r="N360" s="306"/>
      <c r="O360" s="306"/>
      <c r="P360" s="306"/>
      <c r="Q360" s="306"/>
      <c r="R360" s="306"/>
      <c r="S360" s="306"/>
      <c r="T360" s="306"/>
      <c r="U360" s="306"/>
      <c r="V360" s="306"/>
      <c r="W360" s="306"/>
      <c r="X360" s="306"/>
      <c r="Y360" s="306"/>
      <c r="Z360" s="306"/>
      <c r="AA360" s="306"/>
      <c r="AB360" s="306"/>
      <c r="AC360" s="306"/>
      <c r="AD360" s="83"/>
    </row>
    <row r="361" spans="1:30" ht="18" customHeight="1">
      <c r="A361" s="121"/>
      <c r="B361" s="107"/>
      <c r="C361" s="108"/>
      <c r="D361" s="43"/>
      <c r="E361" s="43" t="s">
        <v>201</v>
      </c>
      <c r="F361" s="44" t="s">
        <v>402</v>
      </c>
      <c r="G361" s="158">
        <v>2</v>
      </c>
      <c r="H361" s="189">
        <v>30</v>
      </c>
      <c r="I361" s="190">
        <v>60</v>
      </c>
      <c r="J361" s="106">
        <v>40</v>
      </c>
      <c r="K361" s="87">
        <f t="shared" si="20"/>
        <v>1.2</v>
      </c>
      <c r="L361" s="87">
        <f t="shared" si="21"/>
        <v>1.2</v>
      </c>
      <c r="M361" s="46">
        <f t="shared" si="22"/>
        <v>90</v>
      </c>
      <c r="N361" s="306"/>
      <c r="O361" s="306"/>
      <c r="P361" s="306"/>
      <c r="Q361" s="306"/>
      <c r="R361" s="306"/>
      <c r="S361" s="306"/>
      <c r="T361" s="306"/>
      <c r="U361" s="306"/>
      <c r="V361" s="306"/>
      <c r="W361" s="306"/>
      <c r="X361" s="306"/>
      <c r="Y361" s="306"/>
      <c r="Z361" s="306"/>
      <c r="AA361" s="306"/>
      <c r="AB361" s="306"/>
      <c r="AC361" s="306"/>
      <c r="AD361" s="83"/>
    </row>
    <row r="362" spans="1:30" ht="18" customHeight="1">
      <c r="A362" s="121"/>
      <c r="B362" s="107"/>
      <c r="C362" s="108"/>
      <c r="D362" s="43"/>
      <c r="E362" s="43" t="s">
        <v>403</v>
      </c>
      <c r="F362" s="44" t="s">
        <v>194</v>
      </c>
      <c r="G362" s="158">
        <v>2</v>
      </c>
      <c r="H362" s="189">
        <v>15</v>
      </c>
      <c r="I362" s="190">
        <v>30</v>
      </c>
      <c r="J362" s="106">
        <v>34</v>
      </c>
      <c r="K362" s="87">
        <f t="shared" si="20"/>
        <v>1</v>
      </c>
      <c r="L362" s="87">
        <f t="shared" si="21"/>
        <v>1.1000000000000001</v>
      </c>
      <c r="M362" s="46">
        <f t="shared" si="22"/>
        <v>39.799999999999997</v>
      </c>
      <c r="N362" s="306"/>
      <c r="O362" s="306"/>
      <c r="P362" s="306"/>
      <c r="Q362" s="306"/>
      <c r="R362" s="306"/>
      <c r="S362" s="306"/>
      <c r="T362" s="306"/>
      <c r="U362" s="306"/>
      <c r="V362" s="306"/>
      <c r="W362" s="306"/>
      <c r="X362" s="306"/>
      <c r="Y362" s="306"/>
      <c r="Z362" s="306"/>
      <c r="AA362" s="306"/>
      <c r="AB362" s="306"/>
      <c r="AC362" s="306"/>
      <c r="AD362" s="83"/>
    </row>
    <row r="363" spans="1:30" s="206" customFormat="1" ht="18" customHeight="1">
      <c r="A363" s="121"/>
      <c r="B363" s="107"/>
      <c r="C363" s="108"/>
      <c r="D363" s="43"/>
      <c r="E363" s="43" t="s">
        <v>403</v>
      </c>
      <c r="F363" s="44" t="s">
        <v>195</v>
      </c>
      <c r="G363" s="158">
        <v>2</v>
      </c>
      <c r="H363" s="189">
        <v>15</v>
      </c>
      <c r="I363" s="190">
        <v>30</v>
      </c>
      <c r="J363" s="106">
        <v>40</v>
      </c>
      <c r="K363" s="87">
        <f t="shared" si="20"/>
        <v>1.2</v>
      </c>
      <c r="L363" s="87">
        <f t="shared" si="21"/>
        <v>1.2</v>
      </c>
      <c r="M363" s="46">
        <f t="shared" si="22"/>
        <v>45</v>
      </c>
      <c r="N363" s="306"/>
      <c r="O363" s="306"/>
      <c r="P363" s="306"/>
      <c r="Q363" s="306"/>
      <c r="R363" s="306"/>
      <c r="S363" s="306"/>
      <c r="T363" s="306"/>
      <c r="U363" s="306"/>
      <c r="V363" s="306"/>
      <c r="W363" s="306"/>
      <c r="X363" s="306"/>
      <c r="Y363" s="306"/>
      <c r="Z363" s="306"/>
      <c r="AA363" s="306"/>
      <c r="AB363" s="306"/>
      <c r="AC363" s="306"/>
      <c r="AD363" s="83"/>
    </row>
    <row r="364" spans="1:30" s="206" customFormat="1" ht="18" customHeight="1">
      <c r="A364" s="121"/>
      <c r="B364" s="107"/>
      <c r="C364" s="108"/>
      <c r="D364" s="43"/>
      <c r="E364" s="43" t="s">
        <v>403</v>
      </c>
      <c r="F364" s="44" t="s">
        <v>209</v>
      </c>
      <c r="G364" s="158">
        <v>2</v>
      </c>
      <c r="H364" s="189">
        <v>15</v>
      </c>
      <c r="I364" s="190"/>
      <c r="J364" s="106">
        <v>30</v>
      </c>
      <c r="K364" s="87">
        <f t="shared" si="20"/>
        <v>1</v>
      </c>
      <c r="L364" s="87">
        <f t="shared" si="21"/>
        <v>0</v>
      </c>
      <c r="M364" s="46">
        <f t="shared" si="22"/>
        <v>15</v>
      </c>
      <c r="N364" s="306"/>
      <c r="O364" s="306"/>
      <c r="P364" s="306"/>
      <c r="Q364" s="306"/>
      <c r="R364" s="306"/>
      <c r="S364" s="306"/>
      <c r="T364" s="306"/>
      <c r="U364" s="306"/>
      <c r="V364" s="306"/>
      <c r="W364" s="306"/>
      <c r="X364" s="306"/>
      <c r="Y364" s="306"/>
      <c r="Z364" s="306"/>
      <c r="AA364" s="306"/>
      <c r="AB364" s="306"/>
      <c r="AC364" s="306"/>
      <c r="AD364" s="83"/>
    </row>
    <row r="365" spans="1:30" ht="18" customHeight="1">
      <c r="A365" s="121"/>
      <c r="B365" s="107"/>
      <c r="C365" s="108"/>
      <c r="D365" s="43"/>
      <c r="E365" s="43" t="s">
        <v>404</v>
      </c>
      <c r="F365" s="44" t="s">
        <v>209</v>
      </c>
      <c r="G365" s="158">
        <v>2</v>
      </c>
      <c r="H365" s="189"/>
      <c r="I365" s="190">
        <v>30</v>
      </c>
      <c r="J365" s="106">
        <v>30</v>
      </c>
      <c r="K365" s="87">
        <f t="shared" si="20"/>
        <v>0</v>
      </c>
      <c r="L365" s="87">
        <f t="shared" si="21"/>
        <v>1.1000000000000001</v>
      </c>
      <c r="M365" s="46">
        <f t="shared" si="22"/>
        <v>24.8</v>
      </c>
      <c r="N365" s="306"/>
      <c r="O365" s="306"/>
      <c r="P365" s="306"/>
      <c r="Q365" s="306"/>
      <c r="R365" s="306"/>
      <c r="S365" s="306"/>
      <c r="T365" s="306"/>
      <c r="U365" s="306"/>
      <c r="V365" s="306"/>
      <c r="W365" s="306"/>
      <c r="X365" s="306"/>
      <c r="Y365" s="306"/>
      <c r="Z365" s="306"/>
      <c r="AA365" s="306"/>
      <c r="AB365" s="306"/>
      <c r="AC365" s="306"/>
      <c r="AD365" s="83"/>
    </row>
    <row r="366" spans="1:30" s="206" customFormat="1" ht="18" customHeight="1">
      <c r="A366" s="121"/>
      <c r="B366" s="107"/>
      <c r="C366" s="108"/>
      <c r="D366" s="43"/>
      <c r="E366" s="43" t="s">
        <v>405</v>
      </c>
      <c r="F366" s="44" t="s">
        <v>209</v>
      </c>
      <c r="G366" s="158">
        <v>2</v>
      </c>
      <c r="H366" s="189"/>
      <c r="I366" s="190">
        <v>30</v>
      </c>
      <c r="J366" s="106">
        <v>30</v>
      </c>
      <c r="K366" s="87">
        <f t="shared" si="20"/>
        <v>0</v>
      </c>
      <c r="L366" s="87">
        <f t="shared" si="21"/>
        <v>1.1000000000000001</v>
      </c>
      <c r="M366" s="46">
        <f t="shared" si="22"/>
        <v>24.8</v>
      </c>
      <c r="N366" s="306"/>
      <c r="O366" s="306"/>
      <c r="P366" s="306"/>
      <c r="Q366" s="306"/>
      <c r="R366" s="306"/>
      <c r="S366" s="306"/>
      <c r="T366" s="306"/>
      <c r="U366" s="306"/>
      <c r="V366" s="306"/>
      <c r="W366" s="306"/>
      <c r="X366" s="306"/>
      <c r="Y366" s="306"/>
      <c r="Z366" s="306"/>
      <c r="AA366" s="306"/>
      <c r="AB366" s="306"/>
      <c r="AC366" s="306"/>
      <c r="AD366" s="83"/>
    </row>
    <row r="367" spans="1:30" ht="15.75" customHeight="1">
      <c r="A367" s="90"/>
      <c r="B367" s="107"/>
      <c r="C367" s="108"/>
      <c r="D367" s="158"/>
      <c r="E367" s="43" t="s">
        <v>533</v>
      </c>
      <c r="F367" s="44" t="s">
        <v>197</v>
      </c>
      <c r="G367" s="158">
        <v>2</v>
      </c>
      <c r="H367" s="158">
        <v>30</v>
      </c>
      <c r="I367" s="158"/>
      <c r="J367" s="106">
        <v>54</v>
      </c>
      <c r="K367" s="87">
        <f t="shared" si="20"/>
        <v>1.2</v>
      </c>
      <c r="L367" s="87">
        <f t="shared" si="21"/>
        <v>0</v>
      </c>
      <c r="M367" s="46">
        <f t="shared" si="22"/>
        <v>36</v>
      </c>
      <c r="N367" s="284"/>
      <c r="O367" s="284"/>
      <c r="P367" s="284"/>
      <c r="Q367" s="284"/>
      <c r="R367" s="284"/>
      <c r="S367" s="284"/>
      <c r="T367" s="284"/>
      <c r="U367" s="284"/>
      <c r="V367" s="284"/>
      <c r="W367" s="284"/>
      <c r="X367" s="284"/>
      <c r="Y367" s="284"/>
      <c r="Z367" s="284"/>
      <c r="AA367" s="284"/>
      <c r="AB367" s="284"/>
      <c r="AC367" s="284"/>
      <c r="AD367" s="83"/>
    </row>
    <row r="368" spans="1:30" s="225" customFormat="1" ht="15.75" customHeight="1">
      <c r="A368" s="121"/>
      <c r="B368" s="107"/>
      <c r="C368" s="108"/>
      <c r="D368" s="158"/>
      <c r="E368" s="43" t="s">
        <v>532</v>
      </c>
      <c r="F368" s="44" t="s">
        <v>197</v>
      </c>
      <c r="G368" s="158">
        <v>2</v>
      </c>
      <c r="H368" s="158"/>
      <c r="I368" s="158">
        <v>60</v>
      </c>
      <c r="J368" s="106">
        <v>27</v>
      </c>
      <c r="K368" s="413">
        <f t="shared" si="20"/>
        <v>0</v>
      </c>
      <c r="L368" s="413">
        <f t="shared" si="21"/>
        <v>1</v>
      </c>
      <c r="M368" s="414">
        <f t="shared" si="22"/>
        <v>45</v>
      </c>
      <c r="N368" s="306"/>
      <c r="O368" s="306"/>
      <c r="P368" s="306"/>
      <c r="Q368" s="306"/>
      <c r="R368" s="306"/>
      <c r="S368" s="306"/>
      <c r="T368" s="306"/>
      <c r="U368" s="306"/>
      <c r="V368" s="306"/>
      <c r="W368" s="306"/>
      <c r="X368" s="306"/>
      <c r="Y368" s="306"/>
      <c r="Z368" s="306"/>
      <c r="AA368" s="306"/>
      <c r="AB368" s="306"/>
      <c r="AC368" s="306"/>
      <c r="AD368" s="83"/>
    </row>
    <row r="369" spans="1:30" s="225" customFormat="1" ht="15.75" customHeight="1">
      <c r="A369" s="121"/>
      <c r="B369" s="107"/>
      <c r="C369" s="108"/>
      <c r="D369" s="158"/>
      <c r="E369" s="43" t="s">
        <v>531</v>
      </c>
      <c r="F369" s="44" t="s">
        <v>197</v>
      </c>
      <c r="G369" s="158">
        <v>2</v>
      </c>
      <c r="H369" s="158"/>
      <c r="I369" s="158">
        <v>60</v>
      </c>
      <c r="J369" s="106">
        <v>27</v>
      </c>
      <c r="K369" s="413">
        <f t="shared" si="20"/>
        <v>0</v>
      </c>
      <c r="L369" s="413">
        <f t="shared" si="21"/>
        <v>1</v>
      </c>
      <c r="M369" s="414">
        <f t="shared" si="22"/>
        <v>45</v>
      </c>
      <c r="N369" s="306"/>
      <c r="O369" s="306"/>
      <c r="P369" s="306"/>
      <c r="Q369" s="306"/>
      <c r="R369" s="306"/>
      <c r="S369" s="306"/>
      <c r="T369" s="306"/>
      <c r="U369" s="306"/>
      <c r="V369" s="306"/>
      <c r="W369" s="306"/>
      <c r="X369" s="306"/>
      <c r="Y369" s="306"/>
      <c r="Z369" s="306"/>
      <c r="AA369" s="306"/>
      <c r="AB369" s="306"/>
      <c r="AC369" s="306"/>
      <c r="AD369" s="83"/>
    </row>
    <row r="370" spans="1:30" s="225" customFormat="1" ht="15.75" customHeight="1">
      <c r="A370" s="121"/>
      <c r="B370" s="107"/>
      <c r="C370" s="108"/>
      <c r="D370" s="158"/>
      <c r="E370" s="43" t="s">
        <v>161</v>
      </c>
      <c r="F370" s="44" t="s">
        <v>451</v>
      </c>
      <c r="G370" s="233">
        <v>2</v>
      </c>
      <c r="H370" s="233">
        <v>30</v>
      </c>
      <c r="I370" s="233">
        <v>60</v>
      </c>
      <c r="J370" s="234">
        <v>40</v>
      </c>
      <c r="K370" s="87">
        <f t="shared" si="20"/>
        <v>1.2</v>
      </c>
      <c r="L370" s="87">
        <f t="shared" si="21"/>
        <v>1.2</v>
      </c>
      <c r="M370" s="46">
        <f t="shared" si="22"/>
        <v>90</v>
      </c>
      <c r="N370" s="306"/>
      <c r="O370" s="306"/>
      <c r="P370" s="306"/>
      <c r="Q370" s="306"/>
      <c r="R370" s="306"/>
      <c r="S370" s="306"/>
      <c r="T370" s="306"/>
      <c r="U370" s="306"/>
      <c r="V370" s="306"/>
      <c r="W370" s="306"/>
      <c r="X370" s="306"/>
      <c r="Y370" s="306"/>
      <c r="Z370" s="306"/>
      <c r="AA370" s="306"/>
      <c r="AB370" s="306"/>
      <c r="AC370" s="306"/>
      <c r="AD370" s="83"/>
    </row>
    <row r="371" spans="1:30" ht="18" customHeight="1">
      <c r="A371" s="104">
        <v>19</v>
      </c>
      <c r="B371" s="60" t="s">
        <v>112</v>
      </c>
      <c r="C371" s="61" t="s">
        <v>113</v>
      </c>
      <c r="D371" s="42">
        <v>20200010101</v>
      </c>
      <c r="E371" s="43" t="s">
        <v>528</v>
      </c>
      <c r="F371" s="44" t="s">
        <v>202</v>
      </c>
      <c r="G371" s="111">
        <v>1</v>
      </c>
      <c r="H371" s="140">
        <v>30</v>
      </c>
      <c r="I371" s="140">
        <v>0</v>
      </c>
      <c r="J371" s="106">
        <v>37</v>
      </c>
      <c r="K371" s="87">
        <f t="shared" si="20"/>
        <v>1.2</v>
      </c>
      <c r="L371" s="87">
        <f t="shared" si="21"/>
        <v>0</v>
      </c>
      <c r="M371" s="46">
        <f t="shared" si="22"/>
        <v>36</v>
      </c>
      <c r="N371" s="321">
        <v>67.5</v>
      </c>
      <c r="O371" s="314"/>
      <c r="P371" s="307">
        <f>SUM(M371:M384)+N371+O371</f>
        <v>919.5</v>
      </c>
      <c r="Q371" s="314">
        <v>0</v>
      </c>
      <c r="R371" s="307">
        <v>55</v>
      </c>
      <c r="S371" s="309">
        <v>450</v>
      </c>
      <c r="T371" s="314">
        <v>450</v>
      </c>
      <c r="U371" s="309">
        <v>112</v>
      </c>
      <c r="V371" s="317">
        <v>112</v>
      </c>
      <c r="W371" s="309">
        <v>56</v>
      </c>
      <c r="X371" s="314">
        <v>56</v>
      </c>
      <c r="Y371" s="307">
        <f>ROUND((P371-T371),1)</f>
        <v>469.5</v>
      </c>
      <c r="Z371" s="305">
        <f>IF(OR(SUM(V371:V384)="",SUM(Q371:Q384)=""),0,IF(OR(SUM(U371:U384)=320,SUM(V371:V384)&gt;0),ROUND((SUM(Q371:Q384)-SUM(V371:V384)),1),0))</f>
        <v>-112</v>
      </c>
      <c r="AA371" s="305">
        <f>IF(OR(SUM(X371:X384)="",SUM(R371:R384)=""),0,IF(OR(SUM(W371:W384)=160,SUM(X371:X384)&gt;0),ROUND((SUM(R371:R384)-SUM(X371:X384)),1),0))</f>
        <v>-1</v>
      </c>
      <c r="AB371" s="323"/>
      <c r="AC371" s="308">
        <f>SUM(Y371:AA384)</f>
        <v>356.5</v>
      </c>
      <c r="AD371" s="83"/>
    </row>
    <row r="372" spans="1:30" ht="18" customHeight="1">
      <c r="A372" s="90"/>
      <c r="B372" s="107"/>
      <c r="C372" s="108"/>
      <c r="D372" s="42">
        <v>20200010102</v>
      </c>
      <c r="E372" s="43" t="s">
        <v>236</v>
      </c>
      <c r="F372" s="44" t="s">
        <v>237</v>
      </c>
      <c r="G372" s="141">
        <v>1</v>
      </c>
      <c r="H372" s="142">
        <v>30</v>
      </c>
      <c r="I372" s="142">
        <v>0</v>
      </c>
      <c r="J372" s="106">
        <v>38</v>
      </c>
      <c r="K372" s="87">
        <f t="shared" si="20"/>
        <v>1.2</v>
      </c>
      <c r="L372" s="87">
        <f t="shared" si="21"/>
        <v>0</v>
      </c>
      <c r="M372" s="46">
        <f t="shared" si="22"/>
        <v>36</v>
      </c>
      <c r="N372" s="284"/>
      <c r="O372" s="284"/>
      <c r="P372" s="284"/>
      <c r="Q372" s="284"/>
      <c r="R372" s="284"/>
      <c r="S372" s="284"/>
      <c r="T372" s="284"/>
      <c r="U372" s="284"/>
      <c r="V372" s="284"/>
      <c r="W372" s="284"/>
      <c r="X372" s="284"/>
      <c r="Y372" s="284"/>
      <c r="Z372" s="284"/>
      <c r="AA372" s="284"/>
      <c r="AB372" s="284"/>
      <c r="AC372" s="284"/>
      <c r="AD372" s="83"/>
    </row>
    <row r="373" spans="1:30" ht="18" customHeight="1">
      <c r="A373" s="90"/>
      <c r="B373" s="107"/>
      <c r="C373" s="108"/>
      <c r="D373" s="42">
        <v>20200010103</v>
      </c>
      <c r="E373" s="43" t="s">
        <v>236</v>
      </c>
      <c r="F373" s="44" t="s">
        <v>209</v>
      </c>
      <c r="G373" s="141">
        <v>1</v>
      </c>
      <c r="H373" s="142">
        <v>30</v>
      </c>
      <c r="I373" s="142">
        <v>0</v>
      </c>
      <c r="J373" s="106">
        <v>65</v>
      </c>
      <c r="K373" s="87">
        <f t="shared" si="20"/>
        <v>1.3</v>
      </c>
      <c r="L373" s="87">
        <f t="shared" si="21"/>
        <v>0</v>
      </c>
      <c r="M373" s="46">
        <f t="shared" si="22"/>
        <v>39</v>
      </c>
      <c r="N373" s="284"/>
      <c r="O373" s="284"/>
      <c r="P373" s="284"/>
      <c r="Q373" s="284"/>
      <c r="R373" s="284"/>
      <c r="S373" s="284"/>
      <c r="T373" s="284"/>
      <c r="U373" s="284"/>
      <c r="V373" s="284"/>
      <c r="W373" s="284"/>
      <c r="X373" s="284"/>
      <c r="Y373" s="284"/>
      <c r="Z373" s="284"/>
      <c r="AA373" s="284"/>
      <c r="AB373" s="284"/>
      <c r="AC373" s="284"/>
      <c r="AD373" s="83"/>
    </row>
    <row r="374" spans="1:30" ht="18" customHeight="1">
      <c r="A374" s="90"/>
      <c r="B374" s="107"/>
      <c r="C374" s="108"/>
      <c r="D374" s="42">
        <v>21100009905</v>
      </c>
      <c r="E374" s="43" t="s">
        <v>192</v>
      </c>
      <c r="F374" s="44" t="s">
        <v>189</v>
      </c>
      <c r="G374" s="141">
        <v>1</v>
      </c>
      <c r="H374" s="142">
        <v>45</v>
      </c>
      <c r="I374" s="142">
        <v>30</v>
      </c>
      <c r="J374" s="106">
        <v>29</v>
      </c>
      <c r="K374" s="87">
        <f t="shared" si="20"/>
        <v>1</v>
      </c>
      <c r="L374" s="87">
        <f t="shared" si="21"/>
        <v>1</v>
      </c>
      <c r="M374" s="46">
        <f t="shared" si="22"/>
        <v>67.5</v>
      </c>
      <c r="N374" s="284"/>
      <c r="O374" s="284"/>
      <c r="P374" s="284"/>
      <c r="Q374" s="284"/>
      <c r="R374" s="284"/>
      <c r="S374" s="284"/>
      <c r="T374" s="284"/>
      <c r="U374" s="284"/>
      <c r="V374" s="284"/>
      <c r="W374" s="284"/>
      <c r="X374" s="284"/>
      <c r="Y374" s="284"/>
      <c r="Z374" s="284"/>
      <c r="AA374" s="284"/>
      <c r="AB374" s="284"/>
      <c r="AC374" s="284"/>
      <c r="AD374" s="83"/>
    </row>
    <row r="375" spans="1:30" ht="18" customHeight="1">
      <c r="A375" s="90"/>
      <c r="B375" s="107"/>
      <c r="C375" s="108"/>
      <c r="D375" s="42">
        <v>21100149002</v>
      </c>
      <c r="E375" s="43" t="s">
        <v>208</v>
      </c>
      <c r="F375" s="44" t="s">
        <v>195</v>
      </c>
      <c r="G375" s="141">
        <v>1</v>
      </c>
      <c r="H375" s="142">
        <v>15</v>
      </c>
      <c r="I375" s="142">
        <v>60</v>
      </c>
      <c r="J375" s="106">
        <v>44</v>
      </c>
      <c r="K375" s="87">
        <f t="shared" si="20"/>
        <v>1.2</v>
      </c>
      <c r="L375" s="87">
        <f t="shared" si="21"/>
        <v>1.2</v>
      </c>
      <c r="M375" s="46">
        <f t="shared" si="22"/>
        <v>72</v>
      </c>
      <c r="N375" s="284"/>
      <c r="O375" s="284"/>
      <c r="P375" s="284"/>
      <c r="Q375" s="284"/>
      <c r="R375" s="284"/>
      <c r="S375" s="284"/>
      <c r="T375" s="284"/>
      <c r="U375" s="284"/>
      <c r="V375" s="284"/>
      <c r="W375" s="284"/>
      <c r="X375" s="284"/>
      <c r="Y375" s="284"/>
      <c r="Z375" s="284"/>
      <c r="AA375" s="284"/>
      <c r="AB375" s="284"/>
      <c r="AC375" s="284"/>
      <c r="AD375" s="83"/>
    </row>
    <row r="376" spans="1:30" ht="18" customHeight="1">
      <c r="A376" s="90"/>
      <c r="B376" s="107"/>
      <c r="C376" s="108"/>
      <c r="D376" s="42">
        <v>21100151801</v>
      </c>
      <c r="E376" s="43" t="s">
        <v>208</v>
      </c>
      <c r="F376" s="44" t="s">
        <v>238</v>
      </c>
      <c r="G376" s="141">
        <v>1</v>
      </c>
      <c r="H376" s="142">
        <v>30</v>
      </c>
      <c r="I376" s="142">
        <v>30</v>
      </c>
      <c r="J376" s="106">
        <v>27</v>
      </c>
      <c r="K376" s="87">
        <f t="shared" si="20"/>
        <v>1</v>
      </c>
      <c r="L376" s="87">
        <f t="shared" si="21"/>
        <v>1</v>
      </c>
      <c r="M376" s="46">
        <f t="shared" si="22"/>
        <v>52.5</v>
      </c>
      <c r="N376" s="284"/>
      <c r="O376" s="284"/>
      <c r="P376" s="284"/>
      <c r="Q376" s="284"/>
      <c r="R376" s="284"/>
      <c r="S376" s="284"/>
      <c r="T376" s="284"/>
      <c r="U376" s="284"/>
      <c r="V376" s="284"/>
      <c r="W376" s="284"/>
      <c r="X376" s="284"/>
      <c r="Y376" s="284"/>
      <c r="Z376" s="284"/>
      <c r="AA376" s="284"/>
      <c r="AB376" s="284"/>
      <c r="AC376" s="284"/>
      <c r="AD376" s="83"/>
    </row>
    <row r="377" spans="1:30" ht="18" customHeight="1">
      <c r="A377" s="121"/>
      <c r="B377" s="107"/>
      <c r="C377" s="108"/>
      <c r="D377" s="42">
        <v>71400119903</v>
      </c>
      <c r="E377" s="43" t="s">
        <v>161</v>
      </c>
      <c r="F377" s="44" t="s">
        <v>239</v>
      </c>
      <c r="G377" s="141">
        <v>1</v>
      </c>
      <c r="H377" s="142">
        <v>30</v>
      </c>
      <c r="I377" s="142">
        <v>60</v>
      </c>
      <c r="J377" s="106">
        <v>45</v>
      </c>
      <c r="K377" s="87">
        <f t="shared" si="20"/>
        <v>1.2</v>
      </c>
      <c r="L377" s="87">
        <f t="shared" si="21"/>
        <v>1.2</v>
      </c>
      <c r="M377" s="46">
        <f t="shared" si="22"/>
        <v>90</v>
      </c>
      <c r="N377" s="306"/>
      <c r="O377" s="306"/>
      <c r="P377" s="306"/>
      <c r="Q377" s="306"/>
      <c r="R377" s="306"/>
      <c r="S377" s="306"/>
      <c r="T377" s="306"/>
      <c r="U377" s="306"/>
      <c r="V377" s="306"/>
      <c r="W377" s="306"/>
      <c r="X377" s="306"/>
      <c r="Y377" s="306"/>
      <c r="Z377" s="306"/>
      <c r="AA377" s="306"/>
      <c r="AB377" s="306"/>
      <c r="AC377" s="306"/>
      <c r="AD377" s="83"/>
    </row>
    <row r="378" spans="1:30" ht="18" customHeight="1">
      <c r="A378" s="121"/>
      <c r="B378" s="107"/>
      <c r="C378" s="108"/>
      <c r="D378" s="42"/>
      <c r="E378" s="43" t="s">
        <v>218</v>
      </c>
      <c r="F378" s="184" t="s">
        <v>195</v>
      </c>
      <c r="G378" s="141"/>
      <c r="H378" s="142"/>
      <c r="I378" s="142"/>
      <c r="J378" s="106"/>
      <c r="K378" s="87">
        <f t="shared" si="20"/>
        <v>0</v>
      </c>
      <c r="L378" s="87">
        <f t="shared" si="21"/>
        <v>0</v>
      </c>
      <c r="M378" s="46">
        <f t="shared" si="22"/>
        <v>0</v>
      </c>
      <c r="N378" s="306"/>
      <c r="O378" s="306"/>
      <c r="P378" s="306"/>
      <c r="Q378" s="306"/>
      <c r="R378" s="306"/>
      <c r="S378" s="306"/>
      <c r="T378" s="306"/>
      <c r="U378" s="306"/>
      <c r="V378" s="306"/>
      <c r="W378" s="306"/>
      <c r="X378" s="306"/>
      <c r="Y378" s="306"/>
      <c r="Z378" s="306"/>
      <c r="AA378" s="306"/>
      <c r="AB378" s="306"/>
      <c r="AC378" s="306"/>
      <c r="AD378" s="83"/>
    </row>
    <row r="379" spans="1:30" ht="18" customHeight="1">
      <c r="A379" s="121"/>
      <c r="B379" s="107"/>
      <c r="C379" s="108"/>
      <c r="D379" s="42"/>
      <c r="E379" s="43" t="s">
        <v>208</v>
      </c>
      <c r="F379" s="44" t="s">
        <v>280</v>
      </c>
      <c r="G379" s="141">
        <v>2</v>
      </c>
      <c r="H379" s="142">
        <v>15</v>
      </c>
      <c r="I379" s="142">
        <v>60</v>
      </c>
      <c r="J379" s="106">
        <v>40</v>
      </c>
      <c r="K379" s="87">
        <f t="shared" si="20"/>
        <v>1.2</v>
      </c>
      <c r="L379" s="87">
        <f t="shared" si="21"/>
        <v>1.2</v>
      </c>
      <c r="M379" s="46">
        <f t="shared" si="22"/>
        <v>72</v>
      </c>
      <c r="N379" s="306"/>
      <c r="O379" s="306"/>
      <c r="P379" s="306"/>
      <c r="Q379" s="306"/>
      <c r="R379" s="306"/>
      <c r="S379" s="306"/>
      <c r="T379" s="306"/>
      <c r="U379" s="306"/>
      <c r="V379" s="306"/>
      <c r="W379" s="306"/>
      <c r="X379" s="306"/>
      <c r="Y379" s="306"/>
      <c r="Z379" s="306"/>
      <c r="AA379" s="306"/>
      <c r="AB379" s="306"/>
      <c r="AC379" s="306"/>
      <c r="AD379" s="83"/>
    </row>
    <row r="380" spans="1:30" ht="18" customHeight="1">
      <c r="A380" s="121"/>
      <c r="B380" s="107"/>
      <c r="C380" s="108"/>
      <c r="D380" s="42"/>
      <c r="E380" s="43" t="s">
        <v>236</v>
      </c>
      <c r="F380" s="44" t="s">
        <v>406</v>
      </c>
      <c r="G380" s="141">
        <v>2</v>
      </c>
      <c r="H380" s="142">
        <v>30</v>
      </c>
      <c r="I380" s="142">
        <v>0</v>
      </c>
      <c r="J380" s="106">
        <v>40</v>
      </c>
      <c r="K380" s="87">
        <f t="shared" si="20"/>
        <v>1.2</v>
      </c>
      <c r="L380" s="87">
        <f t="shared" si="21"/>
        <v>0</v>
      </c>
      <c r="M380" s="46">
        <f t="shared" si="22"/>
        <v>36</v>
      </c>
      <c r="N380" s="306"/>
      <c r="O380" s="306"/>
      <c r="P380" s="306"/>
      <c r="Q380" s="306"/>
      <c r="R380" s="306"/>
      <c r="S380" s="306"/>
      <c r="T380" s="306"/>
      <c r="U380" s="306"/>
      <c r="V380" s="306"/>
      <c r="W380" s="306"/>
      <c r="X380" s="306"/>
      <c r="Y380" s="306"/>
      <c r="Z380" s="306"/>
      <c r="AA380" s="306"/>
      <c r="AB380" s="306"/>
      <c r="AC380" s="306"/>
      <c r="AD380" s="83"/>
    </row>
    <row r="381" spans="1:30" ht="18" customHeight="1">
      <c r="A381" s="121"/>
      <c r="B381" s="107"/>
      <c r="C381" s="108"/>
      <c r="D381" s="42"/>
      <c r="E381" s="43" t="s">
        <v>394</v>
      </c>
      <c r="F381" s="44" t="s">
        <v>195</v>
      </c>
      <c r="G381" s="141">
        <v>2</v>
      </c>
      <c r="H381" s="142">
        <v>45</v>
      </c>
      <c r="I381" s="142">
        <v>30</v>
      </c>
      <c r="J381" s="106">
        <v>38</v>
      </c>
      <c r="K381" s="87">
        <f t="shared" si="20"/>
        <v>1.2</v>
      </c>
      <c r="L381" s="87">
        <f t="shared" si="21"/>
        <v>1.2</v>
      </c>
      <c r="M381" s="46">
        <f t="shared" si="22"/>
        <v>81</v>
      </c>
      <c r="N381" s="306"/>
      <c r="O381" s="306"/>
      <c r="P381" s="306"/>
      <c r="Q381" s="306"/>
      <c r="R381" s="306"/>
      <c r="S381" s="306"/>
      <c r="T381" s="306"/>
      <c r="U381" s="306"/>
      <c r="V381" s="306"/>
      <c r="W381" s="306"/>
      <c r="X381" s="306"/>
      <c r="Y381" s="306"/>
      <c r="Z381" s="306"/>
      <c r="AA381" s="306"/>
      <c r="AB381" s="306"/>
      <c r="AC381" s="306"/>
      <c r="AD381" s="83"/>
    </row>
    <row r="382" spans="1:30" s="264" customFormat="1" ht="18" customHeight="1">
      <c r="A382" s="121"/>
      <c r="B382" s="107"/>
      <c r="C382" s="108"/>
      <c r="D382" s="42"/>
      <c r="E382" s="43" t="s">
        <v>161</v>
      </c>
      <c r="F382" s="44" t="s">
        <v>455</v>
      </c>
      <c r="G382" s="141">
        <v>2</v>
      </c>
      <c r="H382" s="142">
        <v>30</v>
      </c>
      <c r="I382" s="142">
        <v>60</v>
      </c>
      <c r="J382" s="106">
        <v>45</v>
      </c>
      <c r="K382" s="87">
        <v>1.2</v>
      </c>
      <c r="L382" s="87">
        <v>1.2</v>
      </c>
      <c r="M382" s="46">
        <v>90</v>
      </c>
      <c r="N382" s="306"/>
      <c r="O382" s="306"/>
      <c r="P382" s="306"/>
      <c r="Q382" s="306"/>
      <c r="R382" s="306"/>
      <c r="S382" s="306"/>
      <c r="T382" s="306"/>
      <c r="U382" s="306"/>
      <c r="V382" s="306"/>
      <c r="W382" s="306"/>
      <c r="X382" s="306"/>
      <c r="Y382" s="306"/>
      <c r="Z382" s="306"/>
      <c r="AA382" s="306"/>
      <c r="AB382" s="306"/>
      <c r="AC382" s="306"/>
      <c r="AD382" s="83"/>
    </row>
    <row r="383" spans="1:30" s="206" customFormat="1" ht="18" customHeight="1">
      <c r="A383" s="121"/>
      <c r="B383" s="107"/>
      <c r="C383" s="108"/>
      <c r="D383" s="42"/>
      <c r="E383" s="43" t="s">
        <v>161</v>
      </c>
      <c r="F383" s="44" t="s">
        <v>456</v>
      </c>
      <c r="G383" s="141">
        <v>2</v>
      </c>
      <c r="H383" s="142">
        <v>30</v>
      </c>
      <c r="I383" s="142">
        <v>60</v>
      </c>
      <c r="J383" s="106">
        <v>45</v>
      </c>
      <c r="K383" s="87">
        <v>1.2</v>
      </c>
      <c r="L383" s="87">
        <v>1.2</v>
      </c>
      <c r="M383" s="46">
        <v>90</v>
      </c>
      <c r="N383" s="306"/>
      <c r="O383" s="306"/>
      <c r="P383" s="306"/>
      <c r="Q383" s="306"/>
      <c r="R383" s="306"/>
      <c r="S383" s="306"/>
      <c r="T383" s="306"/>
      <c r="U383" s="306"/>
      <c r="V383" s="306"/>
      <c r="W383" s="306"/>
      <c r="X383" s="306"/>
      <c r="Y383" s="306"/>
      <c r="Z383" s="306"/>
      <c r="AA383" s="306"/>
      <c r="AB383" s="306"/>
      <c r="AC383" s="306"/>
      <c r="AD383" s="83"/>
    </row>
    <row r="384" spans="1:30" ht="18.75" customHeight="1">
      <c r="A384" s="121"/>
      <c r="B384" s="107"/>
      <c r="C384" s="108"/>
      <c r="D384" s="42"/>
      <c r="E384" s="43" t="s">
        <v>161</v>
      </c>
      <c r="F384" s="44" t="s">
        <v>456</v>
      </c>
      <c r="G384" s="141">
        <v>2</v>
      </c>
      <c r="H384" s="142">
        <v>30</v>
      </c>
      <c r="I384" s="142">
        <v>60</v>
      </c>
      <c r="J384" s="106">
        <v>45</v>
      </c>
      <c r="K384" s="87">
        <f t="shared" si="20"/>
        <v>1.2</v>
      </c>
      <c r="L384" s="87">
        <f t="shared" si="21"/>
        <v>1.2</v>
      </c>
      <c r="M384" s="46">
        <f t="shared" si="22"/>
        <v>90</v>
      </c>
      <c r="N384" s="306"/>
      <c r="O384" s="306"/>
      <c r="P384" s="306"/>
      <c r="Q384" s="306"/>
      <c r="R384" s="306"/>
      <c r="S384" s="306"/>
      <c r="T384" s="306"/>
      <c r="U384" s="306"/>
      <c r="V384" s="306"/>
      <c r="W384" s="306"/>
      <c r="X384" s="306"/>
      <c r="Y384" s="306"/>
      <c r="Z384" s="306"/>
      <c r="AA384" s="306"/>
      <c r="AB384" s="306"/>
      <c r="AC384" s="306"/>
      <c r="AD384" s="83"/>
    </row>
    <row r="385" spans="1:30" ht="18" customHeight="1">
      <c r="A385" s="104">
        <v>20</v>
      </c>
      <c r="B385" s="60" t="s">
        <v>114</v>
      </c>
      <c r="C385" s="61" t="s">
        <v>115</v>
      </c>
      <c r="D385" s="42">
        <v>21100010701</v>
      </c>
      <c r="E385" s="43" t="s">
        <v>259</v>
      </c>
      <c r="F385" s="44" t="s">
        <v>216</v>
      </c>
      <c r="G385" s="159">
        <v>1</v>
      </c>
      <c r="H385" s="144">
        <v>30</v>
      </c>
      <c r="I385" s="157">
        <v>30</v>
      </c>
      <c r="J385" s="106">
        <v>22</v>
      </c>
      <c r="K385" s="87">
        <f t="shared" si="20"/>
        <v>1</v>
      </c>
      <c r="L385" s="87">
        <f t="shared" si="21"/>
        <v>1</v>
      </c>
      <c r="M385" s="46">
        <f t="shared" si="22"/>
        <v>52.5</v>
      </c>
      <c r="N385" s="321">
        <v>67.5</v>
      </c>
      <c r="O385" s="314">
        <v>0</v>
      </c>
      <c r="P385" s="307">
        <f>SUM(M385:M406)+N385+O385</f>
        <v>1110.1999999999998</v>
      </c>
      <c r="Q385" s="314">
        <v>0</v>
      </c>
      <c r="R385" s="307">
        <v>45</v>
      </c>
      <c r="S385" s="309">
        <v>450</v>
      </c>
      <c r="T385" s="314">
        <f>450</f>
        <v>450</v>
      </c>
      <c r="U385" s="309">
        <v>112</v>
      </c>
      <c r="V385" s="317">
        <f>112</f>
        <v>112</v>
      </c>
      <c r="W385" s="309">
        <v>56</v>
      </c>
      <c r="X385" s="314">
        <f>56</f>
        <v>56</v>
      </c>
      <c r="Y385" s="307">
        <f>ROUND((P385-T385),1)</f>
        <v>660.2</v>
      </c>
      <c r="Z385" s="305">
        <f>IF(OR(SUM(V385:V406)="",SUM(Q385:Q406)=""),0,IF(OR(SUM(U385:U406)=320,SUM(V385:V406)&gt;0),ROUND((SUM(Q385:Q406)-SUM(V385:V406)),1),0))</f>
        <v>-112</v>
      </c>
      <c r="AA385" s="305">
        <f>IF(OR(SUM(X385:X406)="",SUM(R385:R406)=""),0,IF(OR(SUM(W385:W406)=160,SUM(X385:X406)&gt;0),ROUND((SUM(R385:R406)-SUM(X385:X406)),1),0))</f>
        <v>-11</v>
      </c>
      <c r="AB385" s="323"/>
      <c r="AC385" s="308">
        <f>SUM(Y385:AA406)</f>
        <v>537.20000000000005</v>
      </c>
      <c r="AD385" s="83"/>
    </row>
    <row r="386" spans="1:30" ht="18" customHeight="1">
      <c r="A386" s="90"/>
      <c r="B386" s="107"/>
      <c r="C386" s="108"/>
      <c r="D386" s="42">
        <v>20200010702</v>
      </c>
      <c r="E386" s="43" t="s">
        <v>259</v>
      </c>
      <c r="F386" s="44" t="s">
        <v>237</v>
      </c>
      <c r="G386" s="159">
        <v>1</v>
      </c>
      <c r="H386" s="144">
        <v>30</v>
      </c>
      <c r="I386" s="157">
        <v>30</v>
      </c>
      <c r="J386" s="106">
        <v>38</v>
      </c>
      <c r="K386" s="87">
        <f t="shared" si="20"/>
        <v>1.2</v>
      </c>
      <c r="L386" s="87">
        <f t="shared" si="21"/>
        <v>1.2</v>
      </c>
      <c r="M386" s="46">
        <f t="shared" si="22"/>
        <v>63</v>
      </c>
      <c r="N386" s="284"/>
      <c r="O386" s="284"/>
      <c r="P386" s="284"/>
      <c r="Q386" s="284"/>
      <c r="R386" s="284"/>
      <c r="S386" s="284"/>
      <c r="T386" s="284"/>
      <c r="U386" s="284"/>
      <c r="V386" s="284"/>
      <c r="W386" s="284"/>
      <c r="X386" s="284"/>
      <c r="Y386" s="284"/>
      <c r="Z386" s="284"/>
      <c r="AA386" s="284"/>
      <c r="AB386" s="284"/>
      <c r="AC386" s="284"/>
      <c r="AD386" s="83"/>
    </row>
    <row r="387" spans="1:30" ht="18" customHeight="1">
      <c r="A387" s="90"/>
      <c r="B387" s="107"/>
      <c r="C387" s="108"/>
      <c r="D387" s="42">
        <v>21100010702</v>
      </c>
      <c r="E387" s="43" t="s">
        <v>259</v>
      </c>
      <c r="F387" s="44" t="s">
        <v>260</v>
      </c>
      <c r="G387" s="159">
        <v>1</v>
      </c>
      <c r="H387" s="144">
        <v>30</v>
      </c>
      <c r="I387" s="157">
        <v>30</v>
      </c>
      <c r="J387" s="106">
        <v>53</v>
      </c>
      <c r="K387" s="87">
        <f t="shared" si="20"/>
        <v>1.2</v>
      </c>
      <c r="L387" s="87">
        <f t="shared" si="21"/>
        <v>1.2</v>
      </c>
      <c r="M387" s="46">
        <f t="shared" si="22"/>
        <v>63</v>
      </c>
      <c r="N387" s="284"/>
      <c r="O387" s="284"/>
      <c r="P387" s="284"/>
      <c r="Q387" s="284"/>
      <c r="R387" s="284"/>
      <c r="S387" s="284"/>
      <c r="T387" s="284"/>
      <c r="U387" s="284"/>
      <c r="V387" s="284"/>
      <c r="W387" s="284"/>
      <c r="X387" s="284"/>
      <c r="Y387" s="284"/>
      <c r="Z387" s="284"/>
      <c r="AA387" s="284"/>
      <c r="AB387" s="284"/>
      <c r="AC387" s="284"/>
      <c r="AD387" s="83"/>
    </row>
    <row r="388" spans="1:30" ht="18" customHeight="1">
      <c r="A388" s="90"/>
      <c r="B388" s="107"/>
      <c r="C388" s="108"/>
      <c r="D388" s="42">
        <v>50600115601</v>
      </c>
      <c r="E388" s="43" t="s">
        <v>261</v>
      </c>
      <c r="F388" s="44" t="s">
        <v>262</v>
      </c>
      <c r="G388" s="159">
        <v>1</v>
      </c>
      <c r="H388" s="144">
        <v>18</v>
      </c>
      <c r="I388" s="157"/>
      <c r="J388" s="106">
        <v>63</v>
      </c>
      <c r="K388" s="87">
        <f t="shared" si="20"/>
        <v>1.3</v>
      </c>
      <c r="L388" s="87">
        <f t="shared" si="21"/>
        <v>0</v>
      </c>
      <c r="M388" s="46">
        <f t="shared" si="22"/>
        <v>23.4</v>
      </c>
      <c r="N388" s="284"/>
      <c r="O388" s="284"/>
      <c r="P388" s="284"/>
      <c r="Q388" s="284"/>
      <c r="R388" s="284"/>
      <c r="S388" s="284"/>
      <c r="T388" s="284"/>
      <c r="U388" s="284"/>
      <c r="V388" s="284"/>
      <c r="W388" s="284"/>
      <c r="X388" s="284"/>
      <c r="Y388" s="284"/>
      <c r="Z388" s="284"/>
      <c r="AA388" s="284"/>
      <c r="AB388" s="284"/>
      <c r="AC388" s="284"/>
      <c r="AD388" s="83"/>
    </row>
    <row r="389" spans="1:30" ht="18" customHeight="1">
      <c r="A389" s="90"/>
      <c r="B389" s="107"/>
      <c r="C389" s="108"/>
      <c r="D389" s="42">
        <v>50600115601</v>
      </c>
      <c r="E389" s="43" t="s">
        <v>263</v>
      </c>
      <c r="F389" s="44" t="s">
        <v>264</v>
      </c>
      <c r="G389" s="159">
        <v>1</v>
      </c>
      <c r="H389" s="144"/>
      <c r="I389" s="157">
        <v>57</v>
      </c>
      <c r="J389" s="106">
        <v>27</v>
      </c>
      <c r="K389" s="87">
        <f t="shared" si="20"/>
        <v>0</v>
      </c>
      <c r="L389" s="87">
        <f t="shared" si="21"/>
        <v>1</v>
      </c>
      <c r="M389" s="46">
        <f t="shared" si="22"/>
        <v>42.8</v>
      </c>
      <c r="N389" s="284"/>
      <c r="O389" s="284"/>
      <c r="P389" s="284"/>
      <c r="Q389" s="284"/>
      <c r="R389" s="284"/>
      <c r="S389" s="284"/>
      <c r="T389" s="284"/>
      <c r="U389" s="284"/>
      <c r="V389" s="284"/>
      <c r="W389" s="284"/>
      <c r="X389" s="284"/>
      <c r="Y389" s="284"/>
      <c r="Z389" s="284"/>
      <c r="AA389" s="284"/>
      <c r="AB389" s="284"/>
      <c r="AC389" s="284"/>
      <c r="AD389" s="83"/>
    </row>
    <row r="390" spans="1:30" ht="18" customHeight="1">
      <c r="A390" s="90"/>
      <c r="B390" s="109"/>
      <c r="C390" s="108"/>
      <c r="D390" s="42">
        <v>50600115601</v>
      </c>
      <c r="E390" s="43" t="s">
        <v>263</v>
      </c>
      <c r="F390" s="44" t="s">
        <v>265</v>
      </c>
      <c r="G390" s="159">
        <v>1</v>
      </c>
      <c r="H390" s="144"/>
      <c r="I390" s="157">
        <v>57</v>
      </c>
      <c r="J390" s="106">
        <v>36</v>
      </c>
      <c r="K390" s="87">
        <f t="shared" si="20"/>
        <v>0</v>
      </c>
      <c r="L390" s="87">
        <f t="shared" si="21"/>
        <v>1.2</v>
      </c>
      <c r="M390" s="46">
        <f t="shared" si="22"/>
        <v>51.3</v>
      </c>
      <c r="N390" s="284"/>
      <c r="O390" s="284"/>
      <c r="P390" s="284"/>
      <c r="Q390" s="284"/>
      <c r="R390" s="284"/>
      <c r="S390" s="284"/>
      <c r="T390" s="284"/>
      <c r="U390" s="284"/>
      <c r="V390" s="284"/>
      <c r="W390" s="284"/>
      <c r="X390" s="284"/>
      <c r="Y390" s="284"/>
      <c r="Z390" s="284"/>
      <c r="AA390" s="284"/>
      <c r="AB390" s="284"/>
      <c r="AC390" s="284"/>
      <c r="AD390" s="83"/>
    </row>
    <row r="391" spans="1:30" ht="18" customHeight="1">
      <c r="A391" s="90"/>
      <c r="B391" s="107"/>
      <c r="C391" s="108"/>
      <c r="D391" s="42">
        <v>71400119917</v>
      </c>
      <c r="E391" s="43" t="s">
        <v>161</v>
      </c>
      <c r="F391" s="44" t="s">
        <v>266</v>
      </c>
      <c r="G391" s="159">
        <v>1</v>
      </c>
      <c r="H391" s="144">
        <v>30</v>
      </c>
      <c r="I391" s="157">
        <v>60</v>
      </c>
      <c r="J391" s="106">
        <v>47</v>
      </c>
      <c r="K391" s="87">
        <f t="shared" si="20"/>
        <v>1.2</v>
      </c>
      <c r="L391" s="87">
        <f t="shared" si="21"/>
        <v>1.2</v>
      </c>
      <c r="M391" s="46">
        <f t="shared" si="22"/>
        <v>90</v>
      </c>
      <c r="N391" s="284"/>
      <c r="O391" s="284"/>
      <c r="P391" s="284"/>
      <c r="Q391" s="284"/>
      <c r="R391" s="284"/>
      <c r="S391" s="284"/>
      <c r="T391" s="284"/>
      <c r="U391" s="284"/>
      <c r="V391" s="284"/>
      <c r="W391" s="284"/>
      <c r="X391" s="284"/>
      <c r="Y391" s="284"/>
      <c r="Z391" s="284"/>
      <c r="AA391" s="284"/>
      <c r="AB391" s="284"/>
      <c r="AC391" s="284"/>
      <c r="AD391" s="83"/>
    </row>
    <row r="392" spans="1:30" ht="18" customHeight="1">
      <c r="A392" s="121"/>
      <c r="B392" s="107"/>
      <c r="C392" s="108"/>
      <c r="D392" s="42">
        <v>20400156801</v>
      </c>
      <c r="E392" s="43" t="s">
        <v>267</v>
      </c>
      <c r="F392" s="44" t="s">
        <v>248</v>
      </c>
      <c r="G392" s="159">
        <v>1</v>
      </c>
      <c r="H392" s="144">
        <v>15</v>
      </c>
      <c r="I392" s="157">
        <v>60</v>
      </c>
      <c r="J392" s="106">
        <v>13</v>
      </c>
      <c r="K392" s="87">
        <f t="shared" si="20"/>
        <v>1</v>
      </c>
      <c r="L392" s="87">
        <f t="shared" si="21"/>
        <v>1</v>
      </c>
      <c r="M392" s="46">
        <f t="shared" si="22"/>
        <v>60</v>
      </c>
      <c r="N392" s="306"/>
      <c r="O392" s="306"/>
      <c r="P392" s="306"/>
      <c r="Q392" s="306"/>
      <c r="R392" s="306"/>
      <c r="S392" s="306"/>
      <c r="T392" s="306"/>
      <c r="U392" s="306"/>
      <c r="V392" s="306"/>
      <c r="W392" s="306"/>
      <c r="X392" s="306"/>
      <c r="Y392" s="306"/>
      <c r="Z392" s="306"/>
      <c r="AA392" s="306"/>
      <c r="AB392" s="306"/>
      <c r="AC392" s="306"/>
      <c r="AD392" s="83"/>
    </row>
    <row r="393" spans="1:30" ht="18" customHeight="1">
      <c r="A393" s="121"/>
      <c r="B393" s="107"/>
      <c r="C393" s="108"/>
      <c r="D393" s="42">
        <v>21100150901</v>
      </c>
      <c r="E393" s="207" t="s">
        <v>190</v>
      </c>
      <c r="F393" s="208" t="s">
        <v>216</v>
      </c>
      <c r="G393" s="218">
        <v>1</v>
      </c>
      <c r="H393" s="216"/>
      <c r="I393" s="217">
        <v>45</v>
      </c>
      <c r="J393" s="212">
        <v>22</v>
      </c>
      <c r="K393" s="87">
        <f t="shared" ref="K393:K456" si="23">IF(OR(LEFT(E393,2)="ĐA",LEFT(E393,2)="DA",LEFT(E393,5)="Đồ án",LEFT(E393,5)="Đồán ",LEFT(E393,9)="Sinh hoạt",LEFT(E393,9)="sinh hoạt",LEFT(E393,6)="Cố vấn",LEFT(E393,6)="cố vấn",LEFT(E393,4)="cvht",LEFT(E393,4)="CVHT",LEFT(E393,4)="shcn",LEFT(E393,4)="SHCN"),0,(IF(AND(H393&gt;0,J393&gt;0),IF(J393&gt;60,1.3,IF(J393&gt;35,1.2,1)),0)))</f>
        <v>0</v>
      </c>
      <c r="L393" s="87">
        <f t="shared" ref="L393:L456" si="24">IF(OR(LEFT(E393,2)="ĐA",LEFT(E393,2)="DA",LEFT(E393,5)="Đồ án",LEFT(E393,5)="Đồán "),0,IF(AND(J393&gt;0,I393&gt;0),IF(AND(OR(LEFT(E393,4)="GDQP",LEFT(E393,4)="gdqp",LEFT(E393,19)="Giáo dục quốc phòng"),J393&gt;50),1.3,IF(J393&gt;35,1.2,IF(J393&gt;29,1.1,1))),0))</f>
        <v>0</v>
      </c>
      <c r="M393" s="46">
        <f t="shared" ref="M393:M456" si="25">ROUND(IF(OR(LEFT(E393,2)="ĐA",LEFT(E393,2)="DA",LEFT(E393,5)="Đồ án",LEFT(E393,5)="Đồán "),J393*0.5,(IF(H393&gt;0,H393*K393,"0")+IF(I393&gt;0,(I393*0.75)*L393,"0"))),1)</f>
        <v>11</v>
      </c>
      <c r="N393" s="306"/>
      <c r="O393" s="306"/>
      <c r="P393" s="306"/>
      <c r="Q393" s="306"/>
      <c r="R393" s="306"/>
      <c r="S393" s="306"/>
      <c r="T393" s="306"/>
      <c r="U393" s="306"/>
      <c r="V393" s="306"/>
      <c r="W393" s="306"/>
      <c r="X393" s="306"/>
      <c r="Y393" s="306"/>
      <c r="Z393" s="306"/>
      <c r="AA393" s="306"/>
      <c r="AB393" s="306"/>
      <c r="AC393" s="306"/>
      <c r="AD393" s="83"/>
    </row>
    <row r="394" spans="1:30" ht="18" customHeight="1">
      <c r="A394" s="121"/>
      <c r="B394" s="107"/>
      <c r="C394" s="108"/>
      <c r="D394" s="42"/>
      <c r="E394" s="43" t="s">
        <v>218</v>
      </c>
      <c r="F394" s="184" t="s">
        <v>300</v>
      </c>
      <c r="G394" s="159"/>
      <c r="H394" s="144"/>
      <c r="I394" s="157"/>
      <c r="J394" s="106"/>
      <c r="K394" s="87">
        <f t="shared" si="23"/>
        <v>0</v>
      </c>
      <c r="L394" s="87">
        <f t="shared" si="24"/>
        <v>0</v>
      </c>
      <c r="M394" s="46">
        <f t="shared" si="25"/>
        <v>0</v>
      </c>
      <c r="N394" s="306"/>
      <c r="O394" s="306"/>
      <c r="P394" s="306"/>
      <c r="Q394" s="306"/>
      <c r="R394" s="306"/>
      <c r="S394" s="306"/>
      <c r="T394" s="306"/>
      <c r="U394" s="306"/>
      <c r="V394" s="306"/>
      <c r="W394" s="306"/>
      <c r="X394" s="306"/>
      <c r="Y394" s="306"/>
      <c r="Z394" s="306"/>
      <c r="AA394" s="306"/>
      <c r="AB394" s="306"/>
      <c r="AC394" s="306"/>
      <c r="AD394" s="83"/>
    </row>
    <row r="395" spans="1:30" ht="18" customHeight="1">
      <c r="A395" s="121"/>
      <c r="B395" s="107"/>
      <c r="C395" s="108"/>
      <c r="D395" s="42"/>
      <c r="E395" s="43" t="s">
        <v>416</v>
      </c>
      <c r="F395" s="44" t="s">
        <v>417</v>
      </c>
      <c r="G395" s="159">
        <v>2</v>
      </c>
      <c r="H395" s="144">
        <v>30</v>
      </c>
      <c r="I395" s="157">
        <v>30</v>
      </c>
      <c r="J395" s="106">
        <v>40</v>
      </c>
      <c r="K395" s="87">
        <f t="shared" si="23"/>
        <v>1.2</v>
      </c>
      <c r="L395" s="87">
        <f t="shared" si="24"/>
        <v>1.2</v>
      </c>
      <c r="M395" s="46">
        <f t="shared" si="25"/>
        <v>63</v>
      </c>
      <c r="N395" s="306"/>
      <c r="O395" s="306"/>
      <c r="P395" s="306"/>
      <c r="Q395" s="306"/>
      <c r="R395" s="306"/>
      <c r="S395" s="306"/>
      <c r="T395" s="306"/>
      <c r="U395" s="306"/>
      <c r="V395" s="306"/>
      <c r="W395" s="306"/>
      <c r="X395" s="306"/>
      <c r="Y395" s="306"/>
      <c r="Z395" s="306"/>
      <c r="AA395" s="306"/>
      <c r="AB395" s="306"/>
      <c r="AC395" s="306"/>
      <c r="AD395" s="83"/>
    </row>
    <row r="396" spans="1:30" ht="18" customHeight="1">
      <c r="A396" s="90"/>
      <c r="B396" s="107"/>
      <c r="C396" s="108"/>
      <c r="D396" s="42"/>
      <c r="E396" s="43" t="s">
        <v>416</v>
      </c>
      <c r="F396" s="44" t="s">
        <v>300</v>
      </c>
      <c r="G396" s="159">
        <v>2</v>
      </c>
      <c r="H396" s="144">
        <v>30</v>
      </c>
      <c r="I396" s="157">
        <v>30</v>
      </c>
      <c r="J396" s="106">
        <v>40</v>
      </c>
      <c r="K396" s="87">
        <f t="shared" si="23"/>
        <v>1.2</v>
      </c>
      <c r="L396" s="87">
        <f t="shared" si="24"/>
        <v>1.2</v>
      </c>
      <c r="M396" s="46">
        <f t="shared" si="25"/>
        <v>63</v>
      </c>
      <c r="N396" s="284"/>
      <c r="O396" s="284"/>
      <c r="P396" s="284"/>
      <c r="Q396" s="284"/>
      <c r="R396" s="284"/>
      <c r="S396" s="284"/>
      <c r="T396" s="284"/>
      <c r="U396" s="284"/>
      <c r="V396" s="284"/>
      <c r="W396" s="284"/>
      <c r="X396" s="284"/>
      <c r="Y396" s="284"/>
      <c r="Z396" s="284"/>
      <c r="AA396" s="284"/>
      <c r="AB396" s="284"/>
      <c r="AC396" s="284"/>
      <c r="AD396" s="83"/>
    </row>
    <row r="397" spans="1:30" ht="18" customHeight="1">
      <c r="A397" s="90"/>
      <c r="B397" s="107"/>
      <c r="C397" s="108"/>
      <c r="D397" s="42"/>
      <c r="E397" s="43" t="s">
        <v>418</v>
      </c>
      <c r="F397" s="44" t="s">
        <v>417</v>
      </c>
      <c r="G397" s="159">
        <v>2</v>
      </c>
      <c r="H397" s="144">
        <v>30</v>
      </c>
      <c r="I397" s="157">
        <v>30</v>
      </c>
      <c r="J397" s="106">
        <v>40</v>
      </c>
      <c r="K397" s="87">
        <f t="shared" si="23"/>
        <v>1.2</v>
      </c>
      <c r="L397" s="87">
        <f t="shared" si="24"/>
        <v>1.2</v>
      </c>
      <c r="M397" s="46">
        <f t="shared" si="25"/>
        <v>63</v>
      </c>
      <c r="N397" s="284"/>
      <c r="O397" s="284"/>
      <c r="P397" s="284"/>
      <c r="Q397" s="284"/>
      <c r="R397" s="284"/>
      <c r="S397" s="284"/>
      <c r="T397" s="284"/>
      <c r="U397" s="284"/>
      <c r="V397" s="284"/>
      <c r="W397" s="284"/>
      <c r="X397" s="284"/>
      <c r="Y397" s="284"/>
      <c r="Z397" s="284"/>
      <c r="AA397" s="284"/>
      <c r="AB397" s="284"/>
      <c r="AC397" s="284"/>
      <c r="AD397" s="83"/>
    </row>
    <row r="398" spans="1:30" ht="18" customHeight="1">
      <c r="A398" s="90"/>
      <c r="B398" s="107"/>
      <c r="C398" s="108"/>
      <c r="D398" s="42"/>
      <c r="E398" s="43" t="s">
        <v>418</v>
      </c>
      <c r="F398" s="44" t="s">
        <v>300</v>
      </c>
      <c r="G398" s="159">
        <v>2</v>
      </c>
      <c r="H398" s="144">
        <v>30</v>
      </c>
      <c r="I398" s="157">
        <v>30</v>
      </c>
      <c r="J398" s="106">
        <v>40</v>
      </c>
      <c r="K398" s="87">
        <f t="shared" si="23"/>
        <v>1.2</v>
      </c>
      <c r="L398" s="87">
        <f t="shared" si="24"/>
        <v>1.2</v>
      </c>
      <c r="M398" s="46">
        <f t="shared" si="25"/>
        <v>63</v>
      </c>
      <c r="N398" s="284"/>
      <c r="O398" s="284"/>
      <c r="P398" s="284"/>
      <c r="Q398" s="284"/>
      <c r="R398" s="284"/>
      <c r="S398" s="284"/>
      <c r="T398" s="284"/>
      <c r="U398" s="284"/>
      <c r="V398" s="284"/>
      <c r="W398" s="284"/>
      <c r="X398" s="284"/>
      <c r="Y398" s="284"/>
      <c r="Z398" s="284"/>
      <c r="AA398" s="284"/>
      <c r="AB398" s="284"/>
      <c r="AC398" s="284"/>
      <c r="AD398" s="83"/>
    </row>
    <row r="399" spans="1:30" ht="18" customHeight="1">
      <c r="A399" s="90"/>
      <c r="B399" s="63"/>
      <c r="C399" s="108"/>
      <c r="D399" s="42"/>
      <c r="E399" s="43" t="s">
        <v>419</v>
      </c>
      <c r="F399" s="44" t="s">
        <v>159</v>
      </c>
      <c r="G399" s="159">
        <v>2</v>
      </c>
      <c r="H399" s="144">
        <v>15</v>
      </c>
      <c r="I399" s="157">
        <v>30</v>
      </c>
      <c r="J399" s="106">
        <v>40</v>
      </c>
      <c r="K399" s="87">
        <f t="shared" si="23"/>
        <v>1.2</v>
      </c>
      <c r="L399" s="87">
        <f t="shared" si="24"/>
        <v>1.2</v>
      </c>
      <c r="M399" s="46">
        <f t="shared" si="25"/>
        <v>45</v>
      </c>
      <c r="N399" s="284"/>
      <c r="O399" s="284"/>
      <c r="P399" s="284"/>
      <c r="Q399" s="284"/>
      <c r="R399" s="284"/>
      <c r="S399" s="284"/>
      <c r="T399" s="284"/>
      <c r="U399" s="284"/>
      <c r="V399" s="284"/>
      <c r="W399" s="284"/>
      <c r="X399" s="284"/>
      <c r="Y399" s="284"/>
      <c r="Z399" s="284"/>
      <c r="AA399" s="284"/>
      <c r="AB399" s="284"/>
      <c r="AC399" s="284"/>
      <c r="AD399" s="83"/>
    </row>
    <row r="400" spans="1:30" ht="18" customHeight="1">
      <c r="A400" s="90"/>
      <c r="B400" s="63"/>
      <c r="C400" s="108"/>
      <c r="D400" s="42"/>
      <c r="E400" s="43" t="s">
        <v>421</v>
      </c>
      <c r="F400" s="44" t="s">
        <v>159</v>
      </c>
      <c r="G400" s="159">
        <v>2</v>
      </c>
      <c r="H400" s="144"/>
      <c r="I400" s="157">
        <v>15</v>
      </c>
      <c r="J400" s="106">
        <v>40</v>
      </c>
      <c r="K400" s="87">
        <f t="shared" si="23"/>
        <v>0</v>
      </c>
      <c r="L400" s="87">
        <f t="shared" si="24"/>
        <v>1.2</v>
      </c>
      <c r="M400" s="46">
        <f t="shared" si="25"/>
        <v>13.5</v>
      </c>
      <c r="N400" s="284"/>
      <c r="O400" s="284"/>
      <c r="P400" s="284"/>
      <c r="Q400" s="284"/>
      <c r="R400" s="284"/>
      <c r="S400" s="284"/>
      <c r="T400" s="284"/>
      <c r="U400" s="284"/>
      <c r="V400" s="284"/>
      <c r="W400" s="284"/>
      <c r="X400" s="284"/>
      <c r="Y400" s="284"/>
      <c r="Z400" s="284"/>
      <c r="AA400" s="284"/>
      <c r="AB400" s="284"/>
      <c r="AC400" s="284"/>
      <c r="AD400" s="83"/>
    </row>
    <row r="401" spans="1:30" ht="18" customHeight="1">
      <c r="A401" s="90"/>
      <c r="B401" s="63"/>
      <c r="C401" s="108"/>
      <c r="D401" s="42"/>
      <c r="E401" s="43" t="s">
        <v>422</v>
      </c>
      <c r="F401" s="44" t="s">
        <v>262</v>
      </c>
      <c r="G401" s="159">
        <v>2</v>
      </c>
      <c r="H401" s="144">
        <v>33</v>
      </c>
      <c r="I401" s="157"/>
      <c r="J401" s="106">
        <v>60</v>
      </c>
      <c r="K401" s="87">
        <f t="shared" si="23"/>
        <v>1.2</v>
      </c>
      <c r="L401" s="87">
        <f t="shared" si="24"/>
        <v>0</v>
      </c>
      <c r="M401" s="46">
        <f t="shared" si="25"/>
        <v>39.6</v>
      </c>
      <c r="N401" s="284"/>
      <c r="O401" s="284"/>
      <c r="P401" s="284"/>
      <c r="Q401" s="284"/>
      <c r="R401" s="284"/>
      <c r="S401" s="284"/>
      <c r="T401" s="284"/>
      <c r="U401" s="284"/>
      <c r="V401" s="284"/>
      <c r="W401" s="284"/>
      <c r="X401" s="284"/>
      <c r="Y401" s="284"/>
      <c r="Z401" s="284"/>
      <c r="AA401" s="284"/>
      <c r="AB401" s="284"/>
      <c r="AC401" s="284"/>
      <c r="AD401" s="83"/>
    </row>
    <row r="402" spans="1:30" s="225" customFormat="1" ht="18" customHeight="1">
      <c r="A402" s="121"/>
      <c r="B402" s="63"/>
      <c r="C402" s="108"/>
      <c r="D402" s="42"/>
      <c r="E402" s="43" t="s">
        <v>503</v>
      </c>
      <c r="F402" s="44" t="s">
        <v>413</v>
      </c>
      <c r="G402" s="159">
        <v>2</v>
      </c>
      <c r="H402" s="144"/>
      <c r="I402" s="157">
        <v>27</v>
      </c>
      <c r="J402" s="106">
        <v>30</v>
      </c>
      <c r="K402" s="87">
        <f t="shared" si="23"/>
        <v>0</v>
      </c>
      <c r="L402" s="87">
        <f t="shared" si="24"/>
        <v>1.1000000000000001</v>
      </c>
      <c r="M402" s="46">
        <f t="shared" si="25"/>
        <v>22.3</v>
      </c>
      <c r="N402" s="306"/>
      <c r="O402" s="306"/>
      <c r="P402" s="306"/>
      <c r="Q402" s="306"/>
      <c r="R402" s="306"/>
      <c r="S402" s="306"/>
      <c r="T402" s="306"/>
      <c r="U402" s="306"/>
      <c r="V402" s="306"/>
      <c r="W402" s="306"/>
      <c r="X402" s="306"/>
      <c r="Y402" s="306"/>
      <c r="Z402" s="306"/>
      <c r="AA402" s="306"/>
      <c r="AB402" s="306"/>
      <c r="AC402" s="306"/>
      <c r="AD402" s="83"/>
    </row>
    <row r="403" spans="1:30" ht="18" customHeight="1">
      <c r="A403" s="90"/>
      <c r="B403" s="63"/>
      <c r="C403" s="108"/>
      <c r="D403" s="42"/>
      <c r="E403" s="43" t="s">
        <v>504</v>
      </c>
      <c r="F403" s="44" t="s">
        <v>413</v>
      </c>
      <c r="G403" s="159">
        <v>2</v>
      </c>
      <c r="H403" s="144"/>
      <c r="I403" s="157">
        <v>27</v>
      </c>
      <c r="J403" s="106">
        <v>30</v>
      </c>
      <c r="K403" s="87">
        <f t="shared" si="23"/>
        <v>0</v>
      </c>
      <c r="L403" s="87">
        <f t="shared" si="24"/>
        <v>1.1000000000000001</v>
      </c>
      <c r="M403" s="46">
        <f t="shared" si="25"/>
        <v>22.3</v>
      </c>
      <c r="N403" s="284"/>
      <c r="O403" s="284"/>
      <c r="P403" s="284"/>
      <c r="Q403" s="284"/>
      <c r="R403" s="284"/>
      <c r="S403" s="284"/>
      <c r="T403" s="284"/>
      <c r="U403" s="284"/>
      <c r="V403" s="284"/>
      <c r="W403" s="284"/>
      <c r="X403" s="284"/>
      <c r="Y403" s="284"/>
      <c r="Z403" s="284"/>
      <c r="AA403" s="284"/>
      <c r="AB403" s="284"/>
      <c r="AC403" s="284"/>
      <c r="AD403" s="83"/>
    </row>
    <row r="404" spans="1:30" s="206" customFormat="1" ht="18" customHeight="1">
      <c r="A404" s="121"/>
      <c r="B404" s="63"/>
      <c r="C404" s="108"/>
      <c r="D404" s="42"/>
      <c r="E404" s="43" t="s">
        <v>161</v>
      </c>
      <c r="F404" s="44" t="s">
        <v>523</v>
      </c>
      <c r="G404" s="159">
        <v>2</v>
      </c>
      <c r="H404" s="144">
        <v>30</v>
      </c>
      <c r="I404" s="157">
        <v>60</v>
      </c>
      <c r="J404" s="106">
        <v>40</v>
      </c>
      <c r="K404" s="87">
        <f t="shared" si="23"/>
        <v>1.2</v>
      </c>
      <c r="L404" s="87">
        <f t="shared" si="24"/>
        <v>1.2</v>
      </c>
      <c r="M404" s="46">
        <f t="shared" si="25"/>
        <v>90</v>
      </c>
      <c r="N404" s="306"/>
      <c r="O404" s="306"/>
      <c r="P404" s="306"/>
      <c r="Q404" s="306"/>
      <c r="R404" s="306"/>
      <c r="S404" s="306"/>
      <c r="T404" s="306"/>
      <c r="U404" s="306"/>
      <c r="V404" s="306"/>
      <c r="W404" s="306"/>
      <c r="X404" s="306"/>
      <c r="Y404" s="306"/>
      <c r="Z404" s="306"/>
      <c r="AA404" s="306"/>
      <c r="AB404" s="306"/>
      <c r="AC404" s="306"/>
      <c r="AD404" s="83"/>
    </row>
    <row r="405" spans="1:30" s="225" customFormat="1" ht="18" customHeight="1">
      <c r="A405" s="121"/>
      <c r="B405" s="63"/>
      <c r="C405" s="108"/>
      <c r="D405" s="42"/>
      <c r="E405" s="43" t="s">
        <v>161</v>
      </c>
      <c r="F405" s="44" t="s">
        <v>457</v>
      </c>
      <c r="G405" s="159">
        <v>2</v>
      </c>
      <c r="H405" s="144">
        <v>30</v>
      </c>
      <c r="I405" s="157">
        <v>60</v>
      </c>
      <c r="J405" s="106">
        <v>40</v>
      </c>
      <c r="K405" s="87">
        <f t="shared" si="23"/>
        <v>1.2</v>
      </c>
      <c r="L405" s="87">
        <f t="shared" si="24"/>
        <v>1.2</v>
      </c>
      <c r="M405" s="46">
        <f t="shared" si="25"/>
        <v>90</v>
      </c>
      <c r="N405" s="306"/>
      <c r="O405" s="306"/>
      <c r="P405" s="306"/>
      <c r="Q405" s="306"/>
      <c r="R405" s="306"/>
      <c r="S405" s="306"/>
      <c r="T405" s="306"/>
      <c r="U405" s="306"/>
      <c r="V405" s="306"/>
      <c r="W405" s="306"/>
      <c r="X405" s="306"/>
      <c r="Y405" s="306"/>
      <c r="Z405" s="306"/>
      <c r="AA405" s="306"/>
      <c r="AB405" s="306"/>
      <c r="AC405" s="306"/>
      <c r="AD405" s="83"/>
    </row>
    <row r="406" spans="1:30" ht="18" customHeight="1">
      <c r="A406" s="90"/>
      <c r="B406" s="107"/>
      <c r="C406" s="108"/>
      <c r="D406" s="42"/>
      <c r="E406" s="237" t="s">
        <v>395</v>
      </c>
      <c r="F406" s="238" t="s">
        <v>216</v>
      </c>
      <c r="G406" s="248">
        <v>1</v>
      </c>
      <c r="H406" s="240"/>
      <c r="I406" s="241"/>
      <c r="J406" s="242">
        <v>22</v>
      </c>
      <c r="K406" s="87">
        <f t="shared" si="23"/>
        <v>0</v>
      </c>
      <c r="L406" s="87">
        <f t="shared" si="24"/>
        <v>0</v>
      </c>
      <c r="M406" s="46">
        <f t="shared" si="25"/>
        <v>11</v>
      </c>
      <c r="N406" s="284"/>
      <c r="O406" s="284"/>
      <c r="P406" s="284"/>
      <c r="Q406" s="284"/>
      <c r="R406" s="284"/>
      <c r="S406" s="284"/>
      <c r="T406" s="284"/>
      <c r="U406" s="284"/>
      <c r="V406" s="284"/>
      <c r="W406" s="284"/>
      <c r="X406" s="284"/>
      <c r="Y406" s="284"/>
      <c r="Z406" s="284"/>
      <c r="AA406" s="284"/>
      <c r="AB406" s="284"/>
      <c r="AC406" s="284"/>
      <c r="AD406" s="83"/>
    </row>
    <row r="407" spans="1:30" ht="18" customHeight="1">
      <c r="A407" s="104">
        <v>21</v>
      </c>
      <c r="B407" s="60" t="s">
        <v>82</v>
      </c>
      <c r="C407" s="61" t="s">
        <v>116</v>
      </c>
      <c r="D407" s="42">
        <v>20200010701</v>
      </c>
      <c r="E407" s="43" t="s">
        <v>259</v>
      </c>
      <c r="F407" s="44" t="s">
        <v>202</v>
      </c>
      <c r="G407" s="170">
        <v>1</v>
      </c>
      <c r="H407" s="144">
        <v>30</v>
      </c>
      <c r="I407" s="157">
        <v>30</v>
      </c>
      <c r="J407" s="106">
        <v>37</v>
      </c>
      <c r="K407" s="87">
        <f t="shared" si="23"/>
        <v>1.2</v>
      </c>
      <c r="L407" s="87">
        <f t="shared" si="24"/>
        <v>1.2</v>
      </c>
      <c r="M407" s="46">
        <f t="shared" si="25"/>
        <v>63</v>
      </c>
      <c r="N407" s="321">
        <f>112.5+67.5-4.5</f>
        <v>175.5</v>
      </c>
      <c r="O407" s="314">
        <v>0</v>
      </c>
      <c r="P407" s="307">
        <f>SUM(M407:M431)+N407+O407</f>
        <v>1117.4000000000001</v>
      </c>
      <c r="Q407" s="314">
        <v>42.9</v>
      </c>
      <c r="R407" s="307">
        <v>56</v>
      </c>
      <c r="S407" s="309">
        <v>450</v>
      </c>
      <c r="T407" s="314">
        <v>450</v>
      </c>
      <c r="U407" s="309">
        <v>112</v>
      </c>
      <c r="V407" s="317">
        <v>112</v>
      </c>
      <c r="W407" s="309">
        <v>56</v>
      </c>
      <c r="X407" s="314">
        <v>56</v>
      </c>
      <c r="Y407" s="307">
        <f>ROUND((P407-T407),1)</f>
        <v>667.4</v>
      </c>
      <c r="Z407" s="305">
        <f>IF(OR(SUM(V407:V431)="",SUM(Q407:Q431)=""),0,IF(OR(SUM(U407:U431)=320,SUM(V407:V431)&gt;0),ROUND((SUM(Q407:Q431)-SUM(V407:V431)),1),0))</f>
        <v>-69.099999999999994</v>
      </c>
      <c r="AA407" s="305">
        <f>IF(OR(SUM(X407:X431)="",SUM(R407:R431)=""),0,IF(OR(SUM(W407:W431)=160,SUM(X407:X431)&gt;0),ROUND((SUM(R407:R431)-SUM(X407:X431)),1),0))</f>
        <v>0</v>
      </c>
      <c r="AB407" s="323"/>
      <c r="AC407" s="308">
        <f>SUM(Y407:AA431)</f>
        <v>598.29999999999995</v>
      </c>
      <c r="AD407" s="83"/>
    </row>
    <row r="408" spans="1:30" ht="18" customHeight="1">
      <c r="A408" s="90"/>
      <c r="B408" s="107"/>
      <c r="C408" s="108"/>
      <c r="D408" s="42">
        <v>20400156701</v>
      </c>
      <c r="E408" s="43" t="s">
        <v>307</v>
      </c>
      <c r="F408" s="44" t="s">
        <v>248</v>
      </c>
      <c r="G408" s="170">
        <v>1</v>
      </c>
      <c r="H408" s="144">
        <v>15</v>
      </c>
      <c r="I408" s="157">
        <v>60</v>
      </c>
      <c r="J408" s="106">
        <v>13</v>
      </c>
      <c r="K408" s="87">
        <f t="shared" si="23"/>
        <v>1</v>
      </c>
      <c r="L408" s="87">
        <f t="shared" si="24"/>
        <v>1</v>
      </c>
      <c r="M408" s="46">
        <f t="shared" si="25"/>
        <v>60</v>
      </c>
      <c r="N408" s="284"/>
      <c r="O408" s="284"/>
      <c r="P408" s="284"/>
      <c r="Q408" s="284"/>
      <c r="R408" s="284"/>
      <c r="S408" s="284"/>
      <c r="T408" s="284"/>
      <c r="U408" s="284"/>
      <c r="V408" s="284"/>
      <c r="W408" s="284"/>
      <c r="X408" s="284"/>
      <c r="Y408" s="284"/>
      <c r="Z408" s="284"/>
      <c r="AA408" s="284"/>
      <c r="AB408" s="284"/>
      <c r="AC408" s="284"/>
      <c r="AD408" s="83"/>
    </row>
    <row r="409" spans="1:30" ht="18" customHeight="1">
      <c r="A409" s="90"/>
      <c r="B409" s="107"/>
      <c r="C409" s="108"/>
      <c r="D409" s="42">
        <v>21100110901</v>
      </c>
      <c r="E409" s="43" t="s">
        <v>308</v>
      </c>
      <c r="F409" s="44" t="s">
        <v>260</v>
      </c>
      <c r="G409" s="170">
        <v>1</v>
      </c>
      <c r="H409" s="144">
        <v>30</v>
      </c>
      <c r="I409" s="157">
        <v>30</v>
      </c>
      <c r="J409" s="106">
        <v>53</v>
      </c>
      <c r="K409" s="87">
        <f t="shared" si="23"/>
        <v>1.2</v>
      </c>
      <c r="L409" s="87">
        <f t="shared" si="24"/>
        <v>1.2</v>
      </c>
      <c r="M409" s="46">
        <f t="shared" si="25"/>
        <v>63</v>
      </c>
      <c r="N409" s="284"/>
      <c r="O409" s="284"/>
      <c r="P409" s="284"/>
      <c r="Q409" s="284"/>
      <c r="R409" s="284"/>
      <c r="S409" s="284"/>
      <c r="T409" s="284"/>
      <c r="U409" s="284"/>
      <c r="V409" s="284"/>
      <c r="W409" s="284"/>
      <c r="X409" s="284"/>
      <c r="Y409" s="284"/>
      <c r="Z409" s="284"/>
      <c r="AA409" s="284"/>
      <c r="AB409" s="284"/>
      <c r="AC409" s="284"/>
      <c r="AD409" s="83"/>
    </row>
    <row r="410" spans="1:30" ht="18" customHeight="1">
      <c r="A410" s="90"/>
      <c r="B410" s="107"/>
      <c r="C410" s="108"/>
      <c r="D410" s="42">
        <v>21100148301</v>
      </c>
      <c r="E410" s="219" t="s">
        <v>190</v>
      </c>
      <c r="F410" s="415" t="s">
        <v>260</v>
      </c>
      <c r="G410" s="220">
        <v>1</v>
      </c>
      <c r="H410" s="216"/>
      <c r="I410" s="217"/>
      <c r="J410" s="212">
        <v>53</v>
      </c>
      <c r="K410" s="87">
        <f t="shared" si="23"/>
        <v>0</v>
      </c>
      <c r="L410" s="87">
        <f t="shared" si="24"/>
        <v>0</v>
      </c>
      <c r="M410" s="46">
        <f t="shared" si="25"/>
        <v>26.5</v>
      </c>
      <c r="N410" s="284"/>
      <c r="O410" s="284"/>
      <c r="P410" s="284"/>
      <c r="Q410" s="284"/>
      <c r="R410" s="284"/>
      <c r="S410" s="284"/>
      <c r="T410" s="284"/>
      <c r="U410" s="284"/>
      <c r="V410" s="284"/>
      <c r="W410" s="284"/>
      <c r="X410" s="284"/>
      <c r="Y410" s="284"/>
      <c r="Z410" s="284"/>
      <c r="AA410" s="284"/>
      <c r="AB410" s="284"/>
      <c r="AC410" s="284"/>
      <c r="AD410" s="83"/>
    </row>
    <row r="411" spans="1:30" ht="18" customHeight="1">
      <c r="A411" s="90"/>
      <c r="B411" s="107"/>
      <c r="C411" s="108"/>
      <c r="D411" s="42">
        <v>21100148401</v>
      </c>
      <c r="E411" s="42" t="s">
        <v>309</v>
      </c>
      <c r="F411" s="42" t="s">
        <v>260</v>
      </c>
      <c r="G411" s="170">
        <v>1</v>
      </c>
      <c r="H411" s="144">
        <v>15</v>
      </c>
      <c r="I411" s="157">
        <v>30</v>
      </c>
      <c r="J411" s="106">
        <v>53</v>
      </c>
      <c r="K411" s="87">
        <f t="shared" si="23"/>
        <v>1.2</v>
      </c>
      <c r="L411" s="87">
        <f t="shared" si="24"/>
        <v>1.2</v>
      </c>
      <c r="M411" s="46">
        <f t="shared" si="25"/>
        <v>45</v>
      </c>
      <c r="N411" s="284"/>
      <c r="O411" s="284"/>
      <c r="P411" s="284"/>
      <c r="Q411" s="284"/>
      <c r="R411" s="284"/>
      <c r="S411" s="284"/>
      <c r="T411" s="284"/>
      <c r="U411" s="284"/>
      <c r="V411" s="284"/>
      <c r="W411" s="284"/>
      <c r="X411" s="284"/>
      <c r="Y411" s="284"/>
      <c r="Z411" s="284"/>
      <c r="AA411" s="284"/>
      <c r="AB411" s="284"/>
      <c r="AC411" s="284"/>
      <c r="AD411" s="83"/>
    </row>
    <row r="412" spans="1:30" ht="18" customHeight="1">
      <c r="A412" s="90"/>
      <c r="B412" s="107"/>
      <c r="C412" s="108"/>
      <c r="D412" s="42">
        <v>21100149801</v>
      </c>
      <c r="E412" s="42" t="s">
        <v>310</v>
      </c>
      <c r="F412" s="42" t="s">
        <v>169</v>
      </c>
      <c r="G412" s="170">
        <v>1</v>
      </c>
      <c r="H412" s="202">
        <v>26</v>
      </c>
      <c r="I412" s="203">
        <v>26</v>
      </c>
      <c r="J412" s="106">
        <v>37</v>
      </c>
      <c r="K412" s="87">
        <f t="shared" si="23"/>
        <v>1.2</v>
      </c>
      <c r="L412" s="87">
        <f t="shared" si="24"/>
        <v>1.2</v>
      </c>
      <c r="M412" s="46">
        <f t="shared" si="25"/>
        <v>54.6</v>
      </c>
      <c r="N412" s="284"/>
      <c r="O412" s="284"/>
      <c r="P412" s="284"/>
      <c r="Q412" s="284"/>
      <c r="R412" s="284"/>
      <c r="S412" s="284"/>
      <c r="T412" s="284"/>
      <c r="U412" s="284"/>
      <c r="V412" s="284"/>
      <c r="W412" s="284"/>
      <c r="X412" s="284"/>
      <c r="Y412" s="284"/>
      <c r="Z412" s="284"/>
      <c r="AA412" s="284"/>
      <c r="AB412" s="284"/>
      <c r="AC412" s="284"/>
      <c r="AD412" s="83"/>
    </row>
    <row r="413" spans="1:30" ht="18" customHeight="1">
      <c r="A413" s="90"/>
      <c r="B413" s="107"/>
      <c r="C413" s="108"/>
      <c r="D413" s="42">
        <v>21100149802</v>
      </c>
      <c r="E413" s="42" t="s">
        <v>310</v>
      </c>
      <c r="F413" s="42" t="s">
        <v>170</v>
      </c>
      <c r="G413" s="170">
        <v>1</v>
      </c>
      <c r="H413" s="202">
        <v>26</v>
      </c>
      <c r="I413" s="203">
        <v>26</v>
      </c>
      <c r="J413" s="106">
        <v>33</v>
      </c>
      <c r="K413" s="87">
        <f t="shared" si="23"/>
        <v>1</v>
      </c>
      <c r="L413" s="87">
        <f t="shared" si="24"/>
        <v>1.1000000000000001</v>
      </c>
      <c r="M413" s="46">
        <f t="shared" si="25"/>
        <v>47.5</v>
      </c>
      <c r="N413" s="284"/>
      <c r="O413" s="284"/>
      <c r="P413" s="284"/>
      <c r="Q413" s="284"/>
      <c r="R413" s="284"/>
      <c r="S413" s="284"/>
      <c r="T413" s="284"/>
      <c r="U413" s="284"/>
      <c r="V413" s="284"/>
      <c r="W413" s="284"/>
      <c r="X413" s="284"/>
      <c r="Y413" s="284"/>
      <c r="Z413" s="284"/>
      <c r="AA413" s="284"/>
      <c r="AB413" s="284"/>
      <c r="AC413" s="284"/>
      <c r="AD413" s="83"/>
    </row>
    <row r="414" spans="1:30" ht="18" customHeight="1">
      <c r="A414" s="90"/>
      <c r="B414" s="107"/>
      <c r="C414" s="108"/>
      <c r="D414" s="42">
        <v>21100150601</v>
      </c>
      <c r="E414" s="42" t="s">
        <v>309</v>
      </c>
      <c r="F414" s="42" t="s">
        <v>216</v>
      </c>
      <c r="G414" s="170">
        <v>1</v>
      </c>
      <c r="H414" s="144">
        <v>30</v>
      </c>
      <c r="I414" s="157">
        <v>30</v>
      </c>
      <c r="J414" s="106">
        <v>22</v>
      </c>
      <c r="K414" s="87">
        <f t="shared" si="23"/>
        <v>1</v>
      </c>
      <c r="L414" s="87">
        <f t="shared" si="24"/>
        <v>1</v>
      </c>
      <c r="M414" s="46">
        <f t="shared" si="25"/>
        <v>52.5</v>
      </c>
      <c r="N414" s="284"/>
      <c r="O414" s="284"/>
      <c r="P414" s="284"/>
      <c r="Q414" s="284"/>
      <c r="R414" s="284"/>
      <c r="S414" s="284"/>
      <c r="T414" s="284"/>
      <c r="U414" s="284"/>
      <c r="V414" s="284"/>
      <c r="W414" s="284"/>
      <c r="X414" s="284"/>
      <c r="Y414" s="284"/>
      <c r="Z414" s="284"/>
      <c r="AA414" s="284"/>
      <c r="AB414" s="284"/>
      <c r="AC414" s="284"/>
      <c r="AD414" s="83"/>
    </row>
    <row r="415" spans="1:30" ht="18" customHeight="1">
      <c r="A415" s="90"/>
      <c r="B415" s="107"/>
      <c r="C415" s="108"/>
      <c r="D415" s="42">
        <v>41000092801</v>
      </c>
      <c r="E415" s="42" t="s">
        <v>259</v>
      </c>
      <c r="F415" s="42" t="s">
        <v>159</v>
      </c>
      <c r="G415" s="170">
        <v>1</v>
      </c>
      <c r="H415" s="144">
        <v>15</v>
      </c>
      <c r="I415" s="157">
        <v>30</v>
      </c>
      <c r="J415" s="106">
        <v>30</v>
      </c>
      <c r="K415" s="87">
        <f t="shared" si="23"/>
        <v>1</v>
      </c>
      <c r="L415" s="87">
        <f t="shared" si="24"/>
        <v>1.1000000000000001</v>
      </c>
      <c r="M415" s="46">
        <f t="shared" si="25"/>
        <v>39.799999999999997</v>
      </c>
      <c r="N415" s="284"/>
      <c r="O415" s="284"/>
      <c r="P415" s="284"/>
      <c r="Q415" s="284"/>
      <c r="R415" s="284"/>
      <c r="S415" s="284"/>
      <c r="T415" s="284"/>
      <c r="U415" s="284"/>
      <c r="V415" s="284"/>
      <c r="W415" s="284"/>
      <c r="X415" s="284"/>
      <c r="Y415" s="284"/>
      <c r="Z415" s="284"/>
      <c r="AA415" s="284"/>
      <c r="AB415" s="284"/>
      <c r="AC415" s="284"/>
      <c r="AD415" s="83"/>
    </row>
    <row r="416" spans="1:30" ht="18" customHeight="1">
      <c r="A416" s="90"/>
      <c r="B416" s="107"/>
      <c r="C416" s="108"/>
      <c r="D416" s="42" t="s">
        <v>311</v>
      </c>
      <c r="E416" s="42" t="s">
        <v>312</v>
      </c>
      <c r="F416" s="42" t="s">
        <v>216</v>
      </c>
      <c r="G416" s="170">
        <v>1</v>
      </c>
      <c r="H416" s="202">
        <v>13</v>
      </c>
      <c r="I416" s="157"/>
      <c r="J416" s="106">
        <v>22</v>
      </c>
      <c r="K416" s="87">
        <f t="shared" si="23"/>
        <v>0</v>
      </c>
      <c r="L416" s="87">
        <f t="shared" si="24"/>
        <v>0</v>
      </c>
      <c r="M416" s="46">
        <f t="shared" si="25"/>
        <v>0</v>
      </c>
      <c r="N416" s="284"/>
      <c r="O416" s="284"/>
      <c r="P416" s="284"/>
      <c r="Q416" s="284"/>
      <c r="R416" s="284"/>
      <c r="S416" s="284"/>
      <c r="T416" s="284"/>
      <c r="U416" s="284"/>
      <c r="V416" s="284"/>
      <c r="W416" s="284"/>
      <c r="X416" s="284"/>
      <c r="Y416" s="284"/>
      <c r="Z416" s="284"/>
      <c r="AA416" s="284"/>
      <c r="AB416" s="284"/>
      <c r="AC416" s="284"/>
      <c r="AD416" s="83"/>
    </row>
    <row r="417" spans="1:30" ht="18" customHeight="1">
      <c r="A417" s="121"/>
      <c r="B417" s="107"/>
      <c r="C417" s="108"/>
      <c r="D417" s="42"/>
      <c r="E417" s="219" t="s">
        <v>190</v>
      </c>
      <c r="F417" s="415" t="s">
        <v>248</v>
      </c>
      <c r="G417" s="220">
        <v>1</v>
      </c>
      <c r="H417" s="216"/>
      <c r="I417" s="217"/>
      <c r="J417" s="212">
        <v>13</v>
      </c>
      <c r="K417" s="87">
        <f t="shared" si="23"/>
        <v>0</v>
      </c>
      <c r="L417" s="87">
        <f t="shared" si="24"/>
        <v>0</v>
      </c>
      <c r="M417" s="46">
        <f t="shared" si="25"/>
        <v>6.5</v>
      </c>
      <c r="N417" s="306"/>
      <c r="O417" s="306"/>
      <c r="P417" s="306"/>
      <c r="Q417" s="306"/>
      <c r="R417" s="306"/>
      <c r="S417" s="306"/>
      <c r="T417" s="306"/>
      <c r="U417" s="306"/>
      <c r="V417" s="306"/>
      <c r="W417" s="306"/>
      <c r="X417" s="306"/>
      <c r="Y417" s="306"/>
      <c r="Z417" s="306"/>
      <c r="AA417" s="306"/>
      <c r="AB417" s="306"/>
      <c r="AC417" s="306"/>
      <c r="AD417" s="83"/>
    </row>
    <row r="418" spans="1:30" ht="18" customHeight="1">
      <c r="A418" s="121"/>
      <c r="B418" s="107"/>
      <c r="C418" s="108"/>
      <c r="D418" s="42"/>
      <c r="E418" s="42" t="s">
        <v>313</v>
      </c>
      <c r="F418" s="42" t="s">
        <v>163</v>
      </c>
      <c r="G418" s="170">
        <v>1</v>
      </c>
      <c r="H418" s="144">
        <v>30</v>
      </c>
      <c r="I418" s="157">
        <v>30</v>
      </c>
      <c r="J418" s="106">
        <v>10</v>
      </c>
      <c r="K418" s="87">
        <f t="shared" si="23"/>
        <v>1</v>
      </c>
      <c r="L418" s="87">
        <f t="shared" si="24"/>
        <v>1</v>
      </c>
      <c r="M418" s="46">
        <f t="shared" si="25"/>
        <v>52.5</v>
      </c>
      <c r="N418" s="306"/>
      <c r="O418" s="306"/>
      <c r="P418" s="306"/>
      <c r="Q418" s="306"/>
      <c r="R418" s="306"/>
      <c r="S418" s="306"/>
      <c r="T418" s="306"/>
      <c r="U418" s="306"/>
      <c r="V418" s="306"/>
      <c r="W418" s="306"/>
      <c r="X418" s="306"/>
      <c r="Y418" s="306"/>
      <c r="Z418" s="306"/>
      <c r="AA418" s="306"/>
      <c r="AB418" s="306"/>
      <c r="AC418" s="306"/>
      <c r="AD418" s="83"/>
    </row>
    <row r="419" spans="1:30" ht="18" customHeight="1">
      <c r="A419" s="121"/>
      <c r="B419" s="107"/>
      <c r="C419" s="108"/>
      <c r="D419" s="42"/>
      <c r="E419" s="42" t="s">
        <v>307</v>
      </c>
      <c r="F419" s="42" t="s">
        <v>216</v>
      </c>
      <c r="G419" s="170">
        <v>2</v>
      </c>
      <c r="H419" s="144">
        <v>15</v>
      </c>
      <c r="I419" s="157">
        <v>30</v>
      </c>
      <c r="J419" s="106">
        <v>40</v>
      </c>
      <c r="K419" s="87">
        <f t="shared" si="23"/>
        <v>1.2</v>
      </c>
      <c r="L419" s="87">
        <f t="shared" si="24"/>
        <v>1.2</v>
      </c>
      <c r="M419" s="46">
        <f t="shared" si="25"/>
        <v>45</v>
      </c>
      <c r="N419" s="306"/>
      <c r="O419" s="306"/>
      <c r="P419" s="306"/>
      <c r="Q419" s="306"/>
      <c r="R419" s="306"/>
      <c r="S419" s="306"/>
      <c r="T419" s="306"/>
      <c r="U419" s="306"/>
      <c r="V419" s="306"/>
      <c r="W419" s="306"/>
      <c r="X419" s="306"/>
      <c r="Y419" s="306"/>
      <c r="Z419" s="306"/>
      <c r="AA419" s="306"/>
      <c r="AB419" s="306"/>
      <c r="AC419" s="306"/>
      <c r="AD419" s="83"/>
    </row>
    <row r="420" spans="1:30" s="206" customFormat="1" ht="18" customHeight="1">
      <c r="A420" s="121"/>
      <c r="B420" s="107"/>
      <c r="C420" s="108"/>
      <c r="D420" s="42"/>
      <c r="E420" s="42" t="s">
        <v>424</v>
      </c>
      <c r="F420" s="42" t="s">
        <v>216</v>
      </c>
      <c r="G420" s="170">
        <v>2</v>
      </c>
      <c r="H420" s="144">
        <v>15</v>
      </c>
      <c r="I420" s="157">
        <v>30</v>
      </c>
      <c r="J420" s="106">
        <v>40</v>
      </c>
      <c r="K420" s="87">
        <f t="shared" si="23"/>
        <v>1.2</v>
      </c>
      <c r="L420" s="87">
        <f t="shared" si="24"/>
        <v>1.2</v>
      </c>
      <c r="M420" s="46">
        <f t="shared" si="25"/>
        <v>45</v>
      </c>
      <c r="N420" s="306"/>
      <c r="O420" s="306"/>
      <c r="P420" s="306"/>
      <c r="Q420" s="306"/>
      <c r="R420" s="306"/>
      <c r="S420" s="306"/>
      <c r="T420" s="306"/>
      <c r="U420" s="306"/>
      <c r="V420" s="306"/>
      <c r="W420" s="306"/>
      <c r="X420" s="306"/>
      <c r="Y420" s="306"/>
      <c r="Z420" s="306"/>
      <c r="AA420" s="306"/>
      <c r="AB420" s="306"/>
      <c r="AC420" s="306"/>
      <c r="AD420" s="83"/>
    </row>
    <row r="421" spans="1:30" s="206" customFormat="1" ht="18" customHeight="1">
      <c r="A421" s="121"/>
      <c r="B421" s="107"/>
      <c r="C421" s="108"/>
      <c r="D421" s="42"/>
      <c r="E421" s="42" t="s">
        <v>309</v>
      </c>
      <c r="F421" s="42" t="s">
        <v>169</v>
      </c>
      <c r="G421" s="170">
        <v>2</v>
      </c>
      <c r="H421" s="144">
        <v>15</v>
      </c>
      <c r="I421" s="157">
        <v>30</v>
      </c>
      <c r="J421" s="106">
        <v>40</v>
      </c>
      <c r="K421" s="87">
        <f t="shared" si="23"/>
        <v>1.2</v>
      </c>
      <c r="L421" s="87">
        <f t="shared" si="24"/>
        <v>1.2</v>
      </c>
      <c r="M421" s="46">
        <f t="shared" si="25"/>
        <v>45</v>
      </c>
      <c r="N421" s="306"/>
      <c r="O421" s="306"/>
      <c r="P421" s="306"/>
      <c r="Q421" s="306"/>
      <c r="R421" s="306"/>
      <c r="S421" s="306"/>
      <c r="T421" s="306"/>
      <c r="U421" s="306"/>
      <c r="V421" s="306"/>
      <c r="W421" s="306"/>
      <c r="X421" s="306"/>
      <c r="Y421" s="306"/>
      <c r="Z421" s="306"/>
      <c r="AA421" s="306"/>
      <c r="AB421" s="306"/>
      <c r="AC421" s="306"/>
      <c r="AD421" s="83"/>
    </row>
    <row r="422" spans="1:30" s="206" customFormat="1" ht="18" customHeight="1">
      <c r="A422" s="121"/>
      <c r="B422" s="107"/>
      <c r="C422" s="108"/>
      <c r="D422" s="42"/>
      <c r="E422" s="42" t="s">
        <v>309</v>
      </c>
      <c r="F422" s="42" t="s">
        <v>170</v>
      </c>
      <c r="G422" s="170">
        <v>2</v>
      </c>
      <c r="H422" s="144">
        <v>15</v>
      </c>
      <c r="I422" s="157">
        <v>30</v>
      </c>
      <c r="J422" s="106">
        <v>40</v>
      </c>
      <c r="K422" s="87">
        <f t="shared" si="23"/>
        <v>1.2</v>
      </c>
      <c r="L422" s="87">
        <f t="shared" si="24"/>
        <v>1.2</v>
      </c>
      <c r="M422" s="46">
        <f t="shared" si="25"/>
        <v>45</v>
      </c>
      <c r="N422" s="306"/>
      <c r="O422" s="306"/>
      <c r="P422" s="306"/>
      <c r="Q422" s="306"/>
      <c r="R422" s="306"/>
      <c r="S422" s="306"/>
      <c r="T422" s="306"/>
      <c r="U422" s="306"/>
      <c r="V422" s="306"/>
      <c r="W422" s="306"/>
      <c r="X422" s="306"/>
      <c r="Y422" s="306"/>
      <c r="Z422" s="306"/>
      <c r="AA422" s="306"/>
      <c r="AB422" s="306"/>
      <c r="AC422" s="306"/>
      <c r="AD422" s="83"/>
    </row>
    <row r="423" spans="1:30" s="206" customFormat="1" ht="18" customHeight="1">
      <c r="A423" s="121"/>
      <c r="B423" s="107"/>
      <c r="C423" s="108"/>
      <c r="D423" s="42"/>
      <c r="E423" s="247" t="s">
        <v>395</v>
      </c>
      <c r="F423" s="416" t="s">
        <v>169</v>
      </c>
      <c r="G423" s="239">
        <v>2</v>
      </c>
      <c r="H423" s="240"/>
      <c r="I423" s="241"/>
      <c r="J423" s="242">
        <v>40</v>
      </c>
      <c r="K423" s="87">
        <f t="shared" si="23"/>
        <v>0</v>
      </c>
      <c r="L423" s="87">
        <f t="shared" si="24"/>
        <v>0</v>
      </c>
      <c r="M423" s="46">
        <f t="shared" si="25"/>
        <v>20</v>
      </c>
      <c r="N423" s="306"/>
      <c r="O423" s="306"/>
      <c r="P423" s="306"/>
      <c r="Q423" s="306"/>
      <c r="R423" s="306"/>
      <c r="S423" s="306"/>
      <c r="T423" s="306"/>
      <c r="U423" s="306"/>
      <c r="V423" s="306"/>
      <c r="W423" s="306"/>
      <c r="X423" s="306"/>
      <c r="Y423" s="306"/>
      <c r="Z423" s="306"/>
      <c r="AA423" s="306"/>
      <c r="AB423" s="306"/>
      <c r="AC423" s="306"/>
      <c r="AD423" s="83"/>
    </row>
    <row r="424" spans="1:30" ht="18" customHeight="1">
      <c r="A424" s="121"/>
      <c r="B424" s="107"/>
      <c r="C424" s="108"/>
      <c r="D424" s="42"/>
      <c r="E424" s="42" t="s">
        <v>309</v>
      </c>
      <c r="F424" s="42" t="s">
        <v>242</v>
      </c>
      <c r="G424" s="170">
        <v>2</v>
      </c>
      <c r="H424" s="144">
        <v>15</v>
      </c>
      <c r="I424" s="157">
        <v>30</v>
      </c>
      <c r="J424" s="106">
        <v>40</v>
      </c>
      <c r="K424" s="87">
        <f t="shared" si="23"/>
        <v>1.2</v>
      </c>
      <c r="L424" s="87">
        <f t="shared" si="24"/>
        <v>1.2</v>
      </c>
      <c r="M424" s="46">
        <f t="shared" si="25"/>
        <v>45</v>
      </c>
      <c r="N424" s="306"/>
      <c r="O424" s="306"/>
      <c r="P424" s="306"/>
      <c r="Q424" s="306"/>
      <c r="R424" s="306"/>
      <c r="S424" s="306"/>
      <c r="T424" s="306"/>
      <c r="U424" s="306"/>
      <c r="V424" s="306"/>
      <c r="W424" s="306"/>
      <c r="X424" s="306"/>
      <c r="Y424" s="306"/>
      <c r="Z424" s="306"/>
      <c r="AA424" s="306"/>
      <c r="AB424" s="306"/>
      <c r="AC424" s="306"/>
      <c r="AD424" s="83"/>
    </row>
    <row r="425" spans="1:30" ht="18" customHeight="1">
      <c r="A425" s="121"/>
      <c r="B425" s="107"/>
      <c r="C425" s="108"/>
      <c r="D425" s="42"/>
      <c r="E425" s="42" t="s">
        <v>309</v>
      </c>
      <c r="F425" s="42" t="s">
        <v>425</v>
      </c>
      <c r="G425" s="170">
        <v>2</v>
      </c>
      <c r="H425" s="144">
        <v>15</v>
      </c>
      <c r="I425" s="157">
        <v>30</v>
      </c>
      <c r="J425" s="106">
        <v>40</v>
      </c>
      <c r="K425" s="87">
        <f t="shared" si="23"/>
        <v>1.2</v>
      </c>
      <c r="L425" s="87">
        <f t="shared" si="24"/>
        <v>1.2</v>
      </c>
      <c r="M425" s="46">
        <f t="shared" si="25"/>
        <v>45</v>
      </c>
      <c r="N425" s="306"/>
      <c r="O425" s="306"/>
      <c r="P425" s="306"/>
      <c r="Q425" s="306"/>
      <c r="R425" s="306"/>
      <c r="S425" s="306"/>
      <c r="T425" s="306"/>
      <c r="U425" s="306"/>
      <c r="V425" s="306"/>
      <c r="W425" s="306"/>
      <c r="X425" s="306"/>
      <c r="Y425" s="306"/>
      <c r="Z425" s="306"/>
      <c r="AA425" s="306"/>
      <c r="AB425" s="306"/>
      <c r="AC425" s="306"/>
      <c r="AD425" s="83"/>
    </row>
    <row r="426" spans="1:30" s="260" customFormat="1" ht="18" customHeight="1">
      <c r="A426" s="121"/>
      <c r="B426" s="107"/>
      <c r="C426" s="108"/>
      <c r="D426" s="42"/>
      <c r="E426" s="42" t="s">
        <v>415</v>
      </c>
      <c r="F426" s="42" t="s">
        <v>159</v>
      </c>
      <c r="G426" s="170">
        <v>2</v>
      </c>
      <c r="H426" s="144">
        <v>10</v>
      </c>
      <c r="I426" s="157"/>
      <c r="J426" s="106">
        <v>40</v>
      </c>
      <c r="K426" s="87">
        <f t="shared" si="23"/>
        <v>1.2</v>
      </c>
      <c r="L426" s="87">
        <f t="shared" si="24"/>
        <v>0</v>
      </c>
      <c r="M426" s="46">
        <f t="shared" si="25"/>
        <v>12</v>
      </c>
      <c r="N426" s="306"/>
      <c r="O426" s="306"/>
      <c r="P426" s="306"/>
      <c r="Q426" s="306"/>
      <c r="R426" s="306"/>
      <c r="S426" s="306"/>
      <c r="T426" s="306"/>
      <c r="U426" s="306"/>
      <c r="V426" s="306"/>
      <c r="W426" s="306"/>
      <c r="X426" s="306"/>
      <c r="Y426" s="306"/>
      <c r="Z426" s="306"/>
      <c r="AA426" s="306"/>
      <c r="AB426" s="306"/>
      <c r="AC426" s="306"/>
      <c r="AD426" s="83"/>
    </row>
    <row r="427" spans="1:30" ht="18" customHeight="1">
      <c r="A427" s="90"/>
      <c r="B427" s="107"/>
      <c r="C427" s="108"/>
      <c r="D427" s="42"/>
      <c r="E427" s="42" t="s">
        <v>420</v>
      </c>
      <c r="F427" s="42" t="s">
        <v>156</v>
      </c>
      <c r="G427" s="170">
        <v>2</v>
      </c>
      <c r="H427" s="144">
        <v>10</v>
      </c>
      <c r="I427" s="157"/>
      <c r="J427" s="106">
        <v>40</v>
      </c>
      <c r="K427" s="87">
        <f t="shared" si="23"/>
        <v>1.2</v>
      </c>
      <c r="L427" s="87">
        <f t="shared" si="24"/>
        <v>0</v>
      </c>
      <c r="M427" s="46">
        <f t="shared" si="25"/>
        <v>12</v>
      </c>
      <c r="N427" s="284"/>
      <c r="O427" s="284"/>
      <c r="P427" s="284"/>
      <c r="Q427" s="284"/>
      <c r="R427" s="284"/>
      <c r="S427" s="284"/>
      <c r="T427" s="284"/>
      <c r="U427" s="284"/>
      <c r="V427" s="284"/>
      <c r="W427" s="284"/>
      <c r="X427" s="284"/>
      <c r="Y427" s="284"/>
      <c r="Z427" s="284"/>
      <c r="AA427" s="284"/>
      <c r="AB427" s="284"/>
      <c r="AC427" s="284"/>
      <c r="AD427" s="83"/>
    </row>
    <row r="428" spans="1:30" ht="18" customHeight="1">
      <c r="A428" s="90"/>
      <c r="B428" s="107"/>
      <c r="C428" s="108"/>
      <c r="D428" s="42"/>
      <c r="E428" s="42" t="s">
        <v>505</v>
      </c>
      <c r="F428" s="42" t="s">
        <v>156</v>
      </c>
      <c r="G428" s="170">
        <v>2</v>
      </c>
      <c r="H428" s="144"/>
      <c r="I428" s="157">
        <v>15</v>
      </c>
      <c r="J428" s="106">
        <v>40</v>
      </c>
      <c r="K428" s="87">
        <f t="shared" si="23"/>
        <v>0</v>
      </c>
      <c r="L428" s="87">
        <f t="shared" si="24"/>
        <v>1.2</v>
      </c>
      <c r="M428" s="46">
        <f t="shared" si="25"/>
        <v>13.5</v>
      </c>
      <c r="N428" s="284"/>
      <c r="O428" s="284"/>
      <c r="P428" s="284"/>
      <c r="Q428" s="284"/>
      <c r="R428" s="284"/>
      <c r="S428" s="284"/>
      <c r="T428" s="284"/>
      <c r="U428" s="284"/>
      <c r="V428" s="284"/>
      <c r="W428" s="284"/>
      <c r="X428" s="284"/>
      <c r="Y428" s="284"/>
      <c r="Z428" s="284"/>
      <c r="AA428" s="284"/>
      <c r="AB428" s="284"/>
      <c r="AC428" s="284"/>
      <c r="AD428" s="83"/>
    </row>
    <row r="429" spans="1:30" ht="18" customHeight="1">
      <c r="A429" s="90"/>
      <c r="B429" s="63"/>
      <c r="C429" s="108"/>
      <c r="D429" s="42"/>
      <c r="E429" s="43" t="s">
        <v>506</v>
      </c>
      <c r="F429" s="42" t="s">
        <v>156</v>
      </c>
      <c r="G429" s="170">
        <v>2</v>
      </c>
      <c r="H429" s="144"/>
      <c r="I429" s="157">
        <v>15</v>
      </c>
      <c r="J429" s="106">
        <v>40</v>
      </c>
      <c r="K429" s="87">
        <f t="shared" si="23"/>
        <v>0</v>
      </c>
      <c r="L429" s="87">
        <f t="shared" si="24"/>
        <v>1.2</v>
      </c>
      <c r="M429" s="46">
        <f t="shared" si="25"/>
        <v>13.5</v>
      </c>
      <c r="N429" s="284"/>
      <c r="O429" s="284"/>
      <c r="P429" s="284"/>
      <c r="Q429" s="284"/>
      <c r="R429" s="284"/>
      <c r="S429" s="284"/>
      <c r="T429" s="284"/>
      <c r="U429" s="284"/>
      <c r="V429" s="284"/>
      <c r="W429" s="284"/>
      <c r="X429" s="284"/>
      <c r="Y429" s="284"/>
      <c r="Z429" s="284"/>
      <c r="AA429" s="284"/>
      <c r="AB429" s="284"/>
      <c r="AC429" s="284"/>
      <c r="AD429" s="83"/>
    </row>
    <row r="430" spans="1:30" s="225" customFormat="1" ht="18" customHeight="1">
      <c r="A430" s="121"/>
      <c r="B430" s="63"/>
      <c r="C430" s="108"/>
      <c r="D430" s="42"/>
      <c r="E430" s="43" t="s">
        <v>449</v>
      </c>
      <c r="F430" s="44" t="s">
        <v>448</v>
      </c>
      <c r="G430" s="170">
        <v>2</v>
      </c>
      <c r="H430" s="144">
        <v>15</v>
      </c>
      <c r="I430" s="157">
        <v>60</v>
      </c>
      <c r="J430" s="106"/>
      <c r="K430" s="87">
        <f t="shared" si="23"/>
        <v>0</v>
      </c>
      <c r="L430" s="87">
        <f t="shared" si="24"/>
        <v>0</v>
      </c>
      <c r="M430" s="46">
        <f t="shared" si="25"/>
        <v>0</v>
      </c>
      <c r="N430" s="306"/>
      <c r="O430" s="306"/>
      <c r="P430" s="306"/>
      <c r="Q430" s="306"/>
      <c r="R430" s="306"/>
      <c r="S430" s="306"/>
      <c r="T430" s="306"/>
      <c r="U430" s="306"/>
      <c r="V430" s="306"/>
      <c r="W430" s="306"/>
      <c r="X430" s="306"/>
      <c r="Y430" s="306"/>
      <c r="Z430" s="306"/>
      <c r="AA430" s="306"/>
      <c r="AB430" s="306"/>
      <c r="AC430" s="306"/>
      <c r="AD430" s="83"/>
    </row>
    <row r="431" spans="1:30" s="225" customFormat="1" ht="18" customHeight="1">
      <c r="A431" s="121"/>
      <c r="B431" s="63"/>
      <c r="C431" s="108"/>
      <c r="D431" s="42"/>
      <c r="E431" s="43" t="s">
        <v>161</v>
      </c>
      <c r="F431" s="44" t="s">
        <v>458</v>
      </c>
      <c r="G431" s="170">
        <v>2</v>
      </c>
      <c r="H431" s="144">
        <v>30</v>
      </c>
      <c r="I431" s="157">
        <v>60</v>
      </c>
      <c r="J431" s="106">
        <v>40</v>
      </c>
      <c r="K431" s="87">
        <f t="shared" si="23"/>
        <v>1.2</v>
      </c>
      <c r="L431" s="87">
        <f t="shared" si="24"/>
        <v>1.2</v>
      </c>
      <c r="M431" s="46">
        <f t="shared" si="25"/>
        <v>90</v>
      </c>
      <c r="N431" s="306"/>
      <c r="O431" s="306"/>
      <c r="P431" s="306"/>
      <c r="Q431" s="306"/>
      <c r="R431" s="306"/>
      <c r="S431" s="306"/>
      <c r="T431" s="306"/>
      <c r="U431" s="306"/>
      <c r="V431" s="306"/>
      <c r="W431" s="306"/>
      <c r="X431" s="306"/>
      <c r="Y431" s="306"/>
      <c r="Z431" s="306"/>
      <c r="AA431" s="306"/>
      <c r="AB431" s="306"/>
      <c r="AC431" s="306"/>
      <c r="AD431" s="83"/>
    </row>
    <row r="432" spans="1:30" ht="18" customHeight="1">
      <c r="A432" s="104">
        <v>22</v>
      </c>
      <c r="B432" s="60" t="s">
        <v>117</v>
      </c>
      <c r="C432" s="61" t="s">
        <v>118</v>
      </c>
      <c r="D432" s="42">
        <v>21100012203</v>
      </c>
      <c r="E432" s="43" t="s">
        <v>176</v>
      </c>
      <c r="F432" s="44" t="s">
        <v>319</v>
      </c>
      <c r="G432" s="111">
        <v>1</v>
      </c>
      <c r="H432" s="140">
        <v>30</v>
      </c>
      <c r="I432" s="140"/>
      <c r="J432" s="106">
        <v>63</v>
      </c>
      <c r="K432" s="87">
        <f t="shared" si="23"/>
        <v>1.3</v>
      </c>
      <c r="L432" s="87">
        <f t="shared" si="24"/>
        <v>0</v>
      </c>
      <c r="M432" s="46">
        <f t="shared" si="25"/>
        <v>39</v>
      </c>
      <c r="N432" s="321">
        <v>67.5</v>
      </c>
      <c r="O432" s="314"/>
      <c r="P432" s="307">
        <f>SUM(M432:M453)+N432+O432</f>
        <v>821.8</v>
      </c>
      <c r="Q432" s="314">
        <v>0</v>
      </c>
      <c r="R432" s="307">
        <v>56</v>
      </c>
      <c r="S432" s="309">
        <v>450</v>
      </c>
      <c r="T432" s="314">
        <v>450</v>
      </c>
      <c r="U432" s="309">
        <v>112</v>
      </c>
      <c r="V432" s="317">
        <v>112</v>
      </c>
      <c r="W432" s="309">
        <v>56</v>
      </c>
      <c r="X432" s="314">
        <v>56</v>
      </c>
      <c r="Y432" s="307">
        <f>ROUND((P432-T432),1)</f>
        <v>371.8</v>
      </c>
      <c r="Z432" s="305">
        <f>IF(OR(SUM(V432:V453)="",SUM(Q432:Q453)=""),0,IF(OR(SUM(U432:U453)=320,SUM(V432:V453)&gt;0),ROUND((SUM(Q432:Q453)-SUM(V432:V453)),1),0))</f>
        <v>-112</v>
      </c>
      <c r="AA432" s="305">
        <f>IF(OR(SUM(X432:X453)="",SUM(R432:R453)=""),0,IF(OR(SUM(W432:W453)=160,SUM(X432:X453)&gt;0),ROUND((SUM(R432:R453)-SUM(X432:X453)),1),0))</f>
        <v>0</v>
      </c>
      <c r="AB432" s="323"/>
      <c r="AC432" s="308">
        <f>SUM(Y432:AA453)</f>
        <v>259.8</v>
      </c>
      <c r="AD432" s="83"/>
    </row>
    <row r="433" spans="1:30" ht="18" customHeight="1">
      <c r="A433" s="90"/>
      <c r="B433" s="107"/>
      <c r="C433" s="108"/>
      <c r="D433" s="42">
        <v>21100012203</v>
      </c>
      <c r="E433" s="43" t="s">
        <v>176</v>
      </c>
      <c r="F433" s="44" t="s">
        <v>319</v>
      </c>
      <c r="G433" s="111">
        <v>1</v>
      </c>
      <c r="H433" s="144"/>
      <c r="I433" s="144">
        <v>30</v>
      </c>
      <c r="J433" s="106">
        <v>31</v>
      </c>
      <c r="K433" s="87">
        <f t="shared" si="23"/>
        <v>0</v>
      </c>
      <c r="L433" s="87">
        <f t="shared" si="24"/>
        <v>1.1000000000000001</v>
      </c>
      <c r="M433" s="46">
        <f t="shared" si="25"/>
        <v>24.8</v>
      </c>
      <c r="N433" s="284"/>
      <c r="O433" s="284"/>
      <c r="P433" s="284"/>
      <c r="Q433" s="284"/>
      <c r="R433" s="284"/>
      <c r="S433" s="284"/>
      <c r="T433" s="284"/>
      <c r="U433" s="284"/>
      <c r="V433" s="284"/>
      <c r="W433" s="284"/>
      <c r="X433" s="284"/>
      <c r="Y433" s="284"/>
      <c r="Z433" s="284"/>
      <c r="AA433" s="284"/>
      <c r="AB433" s="284"/>
      <c r="AC433" s="284"/>
      <c r="AD433" s="83"/>
    </row>
    <row r="434" spans="1:30" ht="18" customHeight="1">
      <c r="A434" s="90"/>
      <c r="B434" s="107"/>
      <c r="C434" s="108"/>
      <c r="D434" s="42">
        <v>21100012203</v>
      </c>
      <c r="E434" s="43" t="s">
        <v>176</v>
      </c>
      <c r="F434" s="44" t="s">
        <v>319</v>
      </c>
      <c r="G434" s="111">
        <v>1</v>
      </c>
      <c r="H434" s="144"/>
      <c r="I434" s="144">
        <v>30</v>
      </c>
      <c r="J434" s="106">
        <v>32</v>
      </c>
      <c r="K434" s="87">
        <f t="shared" si="23"/>
        <v>0</v>
      </c>
      <c r="L434" s="87">
        <f t="shared" si="24"/>
        <v>1.1000000000000001</v>
      </c>
      <c r="M434" s="46">
        <f t="shared" si="25"/>
        <v>24.8</v>
      </c>
      <c r="N434" s="284"/>
      <c r="O434" s="284"/>
      <c r="P434" s="284"/>
      <c r="Q434" s="284"/>
      <c r="R434" s="284"/>
      <c r="S434" s="284"/>
      <c r="T434" s="284"/>
      <c r="U434" s="284"/>
      <c r="V434" s="284"/>
      <c r="W434" s="284"/>
      <c r="X434" s="284"/>
      <c r="Y434" s="284"/>
      <c r="Z434" s="284"/>
      <c r="AA434" s="284"/>
      <c r="AB434" s="284"/>
      <c r="AC434" s="284"/>
      <c r="AD434" s="83"/>
    </row>
    <row r="435" spans="1:30" ht="18" customHeight="1">
      <c r="A435" s="90"/>
      <c r="B435" s="107"/>
      <c r="C435" s="108"/>
      <c r="D435" s="42">
        <v>71400135503</v>
      </c>
      <c r="E435" s="43" t="s">
        <v>176</v>
      </c>
      <c r="F435" s="44" t="s">
        <v>320</v>
      </c>
      <c r="G435" s="111">
        <v>1</v>
      </c>
      <c r="H435" s="144">
        <v>30</v>
      </c>
      <c r="I435" s="144"/>
      <c r="J435" s="106">
        <v>63</v>
      </c>
      <c r="K435" s="87">
        <f t="shared" si="23"/>
        <v>1.3</v>
      </c>
      <c r="L435" s="87">
        <f t="shared" si="24"/>
        <v>0</v>
      </c>
      <c r="M435" s="46">
        <f t="shared" si="25"/>
        <v>39</v>
      </c>
      <c r="N435" s="284"/>
      <c r="O435" s="284"/>
      <c r="P435" s="284"/>
      <c r="Q435" s="284"/>
      <c r="R435" s="284"/>
      <c r="S435" s="284"/>
      <c r="T435" s="284"/>
      <c r="U435" s="284"/>
      <c r="V435" s="284"/>
      <c r="W435" s="284"/>
      <c r="X435" s="284"/>
      <c r="Y435" s="284"/>
      <c r="Z435" s="284"/>
      <c r="AA435" s="284"/>
      <c r="AB435" s="284"/>
      <c r="AC435" s="284"/>
      <c r="AD435" s="83"/>
    </row>
    <row r="436" spans="1:30" ht="18" customHeight="1">
      <c r="A436" s="90"/>
      <c r="B436" s="107"/>
      <c r="C436" s="108"/>
      <c r="D436" s="42">
        <v>71400135503</v>
      </c>
      <c r="E436" s="43" t="s">
        <v>176</v>
      </c>
      <c r="F436" s="44" t="s">
        <v>320</v>
      </c>
      <c r="G436" s="111">
        <v>1</v>
      </c>
      <c r="H436" s="144"/>
      <c r="I436" s="144">
        <v>30</v>
      </c>
      <c r="J436" s="106">
        <v>31</v>
      </c>
      <c r="K436" s="87">
        <f t="shared" si="23"/>
        <v>0</v>
      </c>
      <c r="L436" s="87">
        <f t="shared" si="24"/>
        <v>1.1000000000000001</v>
      </c>
      <c r="M436" s="46">
        <f t="shared" si="25"/>
        <v>24.8</v>
      </c>
      <c r="N436" s="284"/>
      <c r="O436" s="284"/>
      <c r="P436" s="284"/>
      <c r="Q436" s="284"/>
      <c r="R436" s="284"/>
      <c r="S436" s="284"/>
      <c r="T436" s="284"/>
      <c r="U436" s="284"/>
      <c r="V436" s="284"/>
      <c r="W436" s="284"/>
      <c r="X436" s="284"/>
      <c r="Y436" s="284"/>
      <c r="Z436" s="284"/>
      <c r="AA436" s="284"/>
      <c r="AB436" s="284"/>
      <c r="AC436" s="284"/>
      <c r="AD436" s="83"/>
    </row>
    <row r="437" spans="1:30" ht="18" customHeight="1">
      <c r="A437" s="90"/>
      <c r="B437" s="63"/>
      <c r="C437" s="108"/>
      <c r="D437" s="42">
        <v>71400135503</v>
      </c>
      <c r="E437" s="43" t="s">
        <v>176</v>
      </c>
      <c r="F437" s="44" t="s">
        <v>320</v>
      </c>
      <c r="G437" s="111">
        <v>1</v>
      </c>
      <c r="H437" s="144"/>
      <c r="I437" s="144">
        <v>30</v>
      </c>
      <c r="J437" s="106">
        <v>32</v>
      </c>
      <c r="K437" s="87">
        <f t="shared" si="23"/>
        <v>0</v>
      </c>
      <c r="L437" s="87">
        <f t="shared" si="24"/>
        <v>1.1000000000000001</v>
      </c>
      <c r="M437" s="46">
        <f t="shared" si="25"/>
        <v>24.8</v>
      </c>
      <c r="N437" s="284"/>
      <c r="O437" s="284"/>
      <c r="P437" s="284"/>
      <c r="Q437" s="284"/>
      <c r="R437" s="284"/>
      <c r="S437" s="284"/>
      <c r="T437" s="284"/>
      <c r="U437" s="284"/>
      <c r="V437" s="284"/>
      <c r="W437" s="284"/>
      <c r="X437" s="284"/>
      <c r="Y437" s="284"/>
      <c r="Z437" s="284"/>
      <c r="AA437" s="284"/>
      <c r="AB437" s="284"/>
      <c r="AC437" s="284"/>
      <c r="AD437" s="83"/>
    </row>
    <row r="438" spans="1:30" ht="16.5" customHeight="1">
      <c r="A438" s="90"/>
      <c r="B438" s="107"/>
      <c r="C438" s="108"/>
      <c r="D438" s="42">
        <v>71400135501</v>
      </c>
      <c r="E438" s="43" t="s">
        <v>176</v>
      </c>
      <c r="F438" s="44" t="s">
        <v>321</v>
      </c>
      <c r="G438" s="111">
        <v>1</v>
      </c>
      <c r="H438" s="144">
        <v>28</v>
      </c>
      <c r="I438" s="144"/>
      <c r="J438" s="106">
        <v>72</v>
      </c>
      <c r="K438" s="87">
        <f t="shared" si="23"/>
        <v>1.3</v>
      </c>
      <c r="L438" s="87">
        <f t="shared" si="24"/>
        <v>0</v>
      </c>
      <c r="M438" s="46">
        <f t="shared" si="25"/>
        <v>36.4</v>
      </c>
      <c r="N438" s="284"/>
      <c r="O438" s="284"/>
      <c r="P438" s="284"/>
      <c r="Q438" s="284"/>
      <c r="R438" s="284"/>
      <c r="S438" s="284"/>
      <c r="T438" s="284"/>
      <c r="U438" s="284"/>
      <c r="V438" s="284"/>
      <c r="W438" s="284"/>
      <c r="X438" s="284"/>
      <c r="Y438" s="284"/>
      <c r="Z438" s="284"/>
      <c r="AA438" s="284"/>
      <c r="AB438" s="284"/>
      <c r="AC438" s="284"/>
      <c r="AD438" s="83"/>
    </row>
    <row r="439" spans="1:30" ht="16.5" customHeight="1">
      <c r="A439" s="90"/>
      <c r="B439" s="107"/>
      <c r="C439" s="108"/>
      <c r="D439" s="42">
        <v>71400135501</v>
      </c>
      <c r="E439" s="43" t="s">
        <v>176</v>
      </c>
      <c r="F439" s="44" t="s">
        <v>321</v>
      </c>
      <c r="G439" s="111">
        <v>1</v>
      </c>
      <c r="H439" s="144">
        <v>2</v>
      </c>
      <c r="I439" s="144"/>
      <c r="J439" s="106">
        <v>36</v>
      </c>
      <c r="K439" s="87">
        <f t="shared" si="23"/>
        <v>1.2</v>
      </c>
      <c r="L439" s="87">
        <f t="shared" si="24"/>
        <v>0</v>
      </c>
      <c r="M439" s="46">
        <f t="shared" si="25"/>
        <v>2.4</v>
      </c>
      <c r="N439" s="284"/>
      <c r="O439" s="284"/>
      <c r="P439" s="284"/>
      <c r="Q439" s="284"/>
      <c r="R439" s="284"/>
      <c r="S439" s="284"/>
      <c r="T439" s="284"/>
      <c r="U439" s="284"/>
      <c r="V439" s="284"/>
      <c r="W439" s="284"/>
      <c r="X439" s="284"/>
      <c r="Y439" s="284"/>
      <c r="Z439" s="284"/>
      <c r="AA439" s="284"/>
      <c r="AB439" s="284"/>
      <c r="AC439" s="284"/>
      <c r="AD439" s="83"/>
    </row>
    <row r="440" spans="1:30" ht="16.5" customHeight="1">
      <c r="A440" s="90"/>
      <c r="B440" s="107"/>
      <c r="C440" s="108"/>
      <c r="D440" s="42">
        <v>71400135501</v>
      </c>
      <c r="E440" s="43" t="s">
        <v>176</v>
      </c>
      <c r="F440" s="44" t="s">
        <v>321</v>
      </c>
      <c r="G440" s="111">
        <v>1</v>
      </c>
      <c r="H440" s="144"/>
      <c r="I440" s="144">
        <v>30</v>
      </c>
      <c r="J440" s="106">
        <v>36</v>
      </c>
      <c r="K440" s="87">
        <f t="shared" si="23"/>
        <v>0</v>
      </c>
      <c r="L440" s="87">
        <f t="shared" si="24"/>
        <v>1.2</v>
      </c>
      <c r="M440" s="46">
        <f t="shared" si="25"/>
        <v>27</v>
      </c>
      <c r="N440" s="284"/>
      <c r="O440" s="284"/>
      <c r="P440" s="284"/>
      <c r="Q440" s="284"/>
      <c r="R440" s="284"/>
      <c r="S440" s="284"/>
      <c r="T440" s="284"/>
      <c r="U440" s="284"/>
      <c r="V440" s="284"/>
      <c r="W440" s="284"/>
      <c r="X440" s="284"/>
      <c r="Y440" s="284"/>
      <c r="Z440" s="284"/>
      <c r="AA440" s="284"/>
      <c r="AB440" s="284"/>
      <c r="AC440" s="284"/>
      <c r="AD440" s="83"/>
    </row>
    <row r="441" spans="1:30" ht="16.5" customHeight="1">
      <c r="A441" s="121"/>
      <c r="B441" s="107"/>
      <c r="C441" s="108"/>
      <c r="D441" s="42">
        <v>21100138701</v>
      </c>
      <c r="E441" s="43" t="s">
        <v>322</v>
      </c>
      <c r="F441" s="44" t="s">
        <v>323</v>
      </c>
      <c r="G441" s="111">
        <v>1</v>
      </c>
      <c r="H441" s="144">
        <v>30</v>
      </c>
      <c r="I441" s="144">
        <v>30</v>
      </c>
      <c r="J441" s="106">
        <v>53</v>
      </c>
      <c r="K441" s="87">
        <f t="shared" si="23"/>
        <v>1.2</v>
      </c>
      <c r="L441" s="87">
        <f t="shared" si="24"/>
        <v>1.2</v>
      </c>
      <c r="M441" s="46">
        <f t="shared" si="25"/>
        <v>63</v>
      </c>
      <c r="N441" s="306"/>
      <c r="O441" s="306"/>
      <c r="P441" s="306"/>
      <c r="Q441" s="306"/>
      <c r="R441" s="306"/>
      <c r="S441" s="306"/>
      <c r="T441" s="306"/>
      <c r="U441" s="306"/>
      <c r="V441" s="306"/>
      <c r="W441" s="306"/>
      <c r="X441" s="306"/>
      <c r="Y441" s="306"/>
      <c r="Z441" s="306"/>
      <c r="AA441" s="306"/>
      <c r="AB441" s="306"/>
      <c r="AC441" s="306"/>
      <c r="AD441" s="83"/>
    </row>
    <row r="442" spans="1:30" ht="16.5" customHeight="1">
      <c r="A442" s="121"/>
      <c r="B442" s="107"/>
      <c r="C442" s="108"/>
      <c r="D442" s="42">
        <v>21100150001</v>
      </c>
      <c r="E442" s="43" t="s">
        <v>340</v>
      </c>
      <c r="F442" s="44" t="s">
        <v>324</v>
      </c>
      <c r="G442" s="111">
        <v>1</v>
      </c>
      <c r="H442" s="144">
        <v>26</v>
      </c>
      <c r="I442" s="144">
        <v>26</v>
      </c>
      <c r="J442" s="106">
        <v>32</v>
      </c>
      <c r="K442" s="87">
        <f t="shared" si="23"/>
        <v>1</v>
      </c>
      <c r="L442" s="87">
        <f t="shared" si="24"/>
        <v>1.1000000000000001</v>
      </c>
      <c r="M442" s="46">
        <f t="shared" si="25"/>
        <v>47.5</v>
      </c>
      <c r="N442" s="306"/>
      <c r="O442" s="306"/>
      <c r="P442" s="306"/>
      <c r="Q442" s="306"/>
      <c r="R442" s="306"/>
      <c r="S442" s="306"/>
      <c r="T442" s="306"/>
      <c r="U442" s="306"/>
      <c r="V442" s="306"/>
      <c r="W442" s="306"/>
      <c r="X442" s="306"/>
      <c r="Y442" s="306"/>
      <c r="Z442" s="306"/>
      <c r="AA442" s="306"/>
      <c r="AB442" s="306"/>
      <c r="AC442" s="306"/>
      <c r="AD442" s="83"/>
    </row>
    <row r="443" spans="1:30" ht="16.5" customHeight="1">
      <c r="A443" s="121"/>
      <c r="B443" s="107"/>
      <c r="C443" s="108"/>
      <c r="D443" s="42">
        <v>21100150002</v>
      </c>
      <c r="E443" s="43" t="s">
        <v>340</v>
      </c>
      <c r="F443" s="44" t="s">
        <v>325</v>
      </c>
      <c r="G443" s="111">
        <v>1</v>
      </c>
      <c r="H443" s="144">
        <v>24</v>
      </c>
      <c r="I443" s="144">
        <v>26</v>
      </c>
      <c r="J443" s="106">
        <v>28</v>
      </c>
      <c r="K443" s="87">
        <f t="shared" si="23"/>
        <v>1</v>
      </c>
      <c r="L443" s="87">
        <f t="shared" si="24"/>
        <v>1</v>
      </c>
      <c r="M443" s="46">
        <f t="shared" si="25"/>
        <v>43.5</v>
      </c>
      <c r="N443" s="306"/>
      <c r="O443" s="306"/>
      <c r="P443" s="306"/>
      <c r="Q443" s="306"/>
      <c r="R443" s="306"/>
      <c r="S443" s="306"/>
      <c r="T443" s="306"/>
      <c r="U443" s="306"/>
      <c r="V443" s="306"/>
      <c r="W443" s="306"/>
      <c r="X443" s="306"/>
      <c r="Y443" s="306"/>
      <c r="Z443" s="306"/>
      <c r="AA443" s="306"/>
      <c r="AB443" s="306"/>
      <c r="AC443" s="306"/>
      <c r="AD443" s="83"/>
    </row>
    <row r="444" spans="1:30" ht="16.5" customHeight="1">
      <c r="A444" s="90"/>
      <c r="B444" s="107"/>
      <c r="C444" s="108"/>
      <c r="D444" s="42">
        <v>41000010801</v>
      </c>
      <c r="E444" s="43" t="s">
        <v>340</v>
      </c>
      <c r="F444" s="44" t="s">
        <v>326</v>
      </c>
      <c r="G444" s="111">
        <v>1</v>
      </c>
      <c r="H444" s="144">
        <v>13</v>
      </c>
      <c r="I444" s="144">
        <v>26</v>
      </c>
      <c r="J444" s="106">
        <v>27</v>
      </c>
      <c r="K444" s="87">
        <f t="shared" si="23"/>
        <v>1</v>
      </c>
      <c r="L444" s="87">
        <f t="shared" si="24"/>
        <v>1</v>
      </c>
      <c r="M444" s="46">
        <f t="shared" si="25"/>
        <v>32.5</v>
      </c>
      <c r="N444" s="284"/>
      <c r="O444" s="284"/>
      <c r="P444" s="284"/>
      <c r="Q444" s="284"/>
      <c r="R444" s="284"/>
      <c r="S444" s="284"/>
      <c r="T444" s="284"/>
      <c r="U444" s="284"/>
      <c r="V444" s="284"/>
      <c r="W444" s="284"/>
      <c r="X444" s="284"/>
      <c r="Y444" s="284"/>
      <c r="Z444" s="284"/>
      <c r="AA444" s="284"/>
      <c r="AB444" s="284"/>
      <c r="AC444" s="284"/>
      <c r="AD444" s="83"/>
    </row>
    <row r="445" spans="1:30" ht="18" customHeight="1">
      <c r="A445" s="90"/>
      <c r="B445" s="107"/>
      <c r="C445" s="108"/>
      <c r="D445" s="42">
        <v>21100149901</v>
      </c>
      <c r="E445" s="43" t="s">
        <v>327</v>
      </c>
      <c r="F445" s="44" t="s">
        <v>324</v>
      </c>
      <c r="G445" s="111">
        <v>1</v>
      </c>
      <c r="H445" s="144">
        <v>45</v>
      </c>
      <c r="I445" s="144">
        <v>30</v>
      </c>
      <c r="J445" s="106">
        <v>32</v>
      </c>
      <c r="K445" s="87">
        <f t="shared" si="23"/>
        <v>1</v>
      </c>
      <c r="L445" s="87">
        <f t="shared" si="24"/>
        <v>1.1000000000000001</v>
      </c>
      <c r="M445" s="46">
        <f t="shared" si="25"/>
        <v>69.8</v>
      </c>
      <c r="N445" s="284"/>
      <c r="O445" s="284"/>
      <c r="P445" s="284"/>
      <c r="Q445" s="284"/>
      <c r="R445" s="284"/>
      <c r="S445" s="284"/>
      <c r="T445" s="284"/>
      <c r="U445" s="284"/>
      <c r="V445" s="284"/>
      <c r="W445" s="284"/>
      <c r="X445" s="284"/>
      <c r="Y445" s="284"/>
      <c r="Z445" s="284"/>
      <c r="AA445" s="284"/>
      <c r="AB445" s="284"/>
      <c r="AC445" s="284"/>
      <c r="AD445" s="83"/>
    </row>
    <row r="446" spans="1:30" ht="18" customHeight="1">
      <c r="A446" s="90"/>
      <c r="B446" s="107"/>
      <c r="C446" s="108"/>
      <c r="D446" s="42">
        <v>21100149902</v>
      </c>
      <c r="E446" s="43" t="s">
        <v>327</v>
      </c>
      <c r="F446" s="44" t="s">
        <v>325</v>
      </c>
      <c r="G446" s="170">
        <v>1</v>
      </c>
      <c r="H446" s="144">
        <v>45</v>
      </c>
      <c r="I446" s="157">
        <v>30</v>
      </c>
      <c r="J446" s="106">
        <v>28</v>
      </c>
      <c r="K446" s="87">
        <f t="shared" si="23"/>
        <v>1</v>
      </c>
      <c r="L446" s="87">
        <f t="shared" si="24"/>
        <v>1</v>
      </c>
      <c r="M446" s="46">
        <f t="shared" si="25"/>
        <v>67.5</v>
      </c>
      <c r="N446" s="284"/>
      <c r="O446" s="284"/>
      <c r="P446" s="284"/>
      <c r="Q446" s="284"/>
      <c r="R446" s="284"/>
      <c r="S446" s="284"/>
      <c r="T446" s="284"/>
      <c r="U446" s="284"/>
      <c r="V446" s="284"/>
      <c r="W446" s="284"/>
      <c r="X446" s="284"/>
      <c r="Y446" s="284"/>
      <c r="Z446" s="284"/>
      <c r="AA446" s="284"/>
      <c r="AB446" s="284"/>
      <c r="AC446" s="284"/>
      <c r="AD446" s="83"/>
    </row>
    <row r="447" spans="1:30" ht="18" customHeight="1">
      <c r="A447" s="90"/>
      <c r="B447" s="107"/>
      <c r="C447" s="108"/>
      <c r="D447" s="42"/>
      <c r="E447" s="43" t="s">
        <v>328</v>
      </c>
      <c r="F447" s="184" t="s">
        <v>325</v>
      </c>
      <c r="G447" s="170"/>
      <c r="H447" s="144"/>
      <c r="I447" s="157"/>
      <c r="J447" s="106"/>
      <c r="K447" s="87">
        <f t="shared" si="23"/>
        <v>0</v>
      </c>
      <c r="L447" s="87">
        <f t="shared" si="24"/>
        <v>0</v>
      </c>
      <c r="M447" s="46">
        <f t="shared" si="25"/>
        <v>0</v>
      </c>
      <c r="N447" s="284"/>
      <c r="O447" s="284"/>
      <c r="P447" s="284"/>
      <c r="Q447" s="284"/>
      <c r="R447" s="284"/>
      <c r="S447" s="284"/>
      <c r="T447" s="284"/>
      <c r="U447" s="284"/>
      <c r="V447" s="284"/>
      <c r="W447" s="284"/>
      <c r="X447" s="284"/>
      <c r="Y447" s="284"/>
      <c r="Z447" s="284"/>
      <c r="AA447" s="284"/>
      <c r="AB447" s="284"/>
      <c r="AC447" s="284"/>
      <c r="AD447" s="83"/>
    </row>
    <row r="448" spans="1:30" ht="18" customHeight="1">
      <c r="A448" s="90"/>
      <c r="B448" s="107"/>
      <c r="C448" s="108"/>
      <c r="D448" s="42"/>
      <c r="E448" s="43" t="s">
        <v>322</v>
      </c>
      <c r="F448" s="44" t="s">
        <v>163</v>
      </c>
      <c r="G448" s="170">
        <v>1</v>
      </c>
      <c r="H448" s="144">
        <v>15</v>
      </c>
      <c r="I448" s="157">
        <v>30</v>
      </c>
      <c r="J448" s="106">
        <v>10</v>
      </c>
      <c r="K448" s="87">
        <f t="shared" si="23"/>
        <v>1</v>
      </c>
      <c r="L448" s="87">
        <f t="shared" si="24"/>
        <v>1</v>
      </c>
      <c r="M448" s="46">
        <f t="shared" si="25"/>
        <v>37.5</v>
      </c>
      <c r="N448" s="284"/>
      <c r="O448" s="284"/>
      <c r="P448" s="284"/>
      <c r="Q448" s="284"/>
      <c r="R448" s="284"/>
      <c r="S448" s="284"/>
      <c r="T448" s="284"/>
      <c r="U448" s="284"/>
      <c r="V448" s="284"/>
      <c r="W448" s="284"/>
      <c r="X448" s="284"/>
      <c r="Y448" s="284"/>
      <c r="Z448" s="284"/>
      <c r="AA448" s="284"/>
      <c r="AB448" s="284"/>
      <c r="AC448" s="284"/>
      <c r="AD448" s="83"/>
    </row>
    <row r="449" spans="1:30" s="225" customFormat="1" ht="18" customHeight="1">
      <c r="A449" s="121"/>
      <c r="B449" s="107"/>
      <c r="C449" s="108"/>
      <c r="D449" s="42"/>
      <c r="E449" s="43" t="s">
        <v>322</v>
      </c>
      <c r="F449" s="44" t="s">
        <v>235</v>
      </c>
      <c r="G449" s="170">
        <v>1</v>
      </c>
      <c r="H449" s="144">
        <v>15</v>
      </c>
      <c r="I449" s="157"/>
      <c r="J449" s="106">
        <v>10</v>
      </c>
      <c r="K449" s="87">
        <f t="shared" si="23"/>
        <v>1</v>
      </c>
      <c r="L449" s="87">
        <f t="shared" si="24"/>
        <v>0</v>
      </c>
      <c r="M449" s="46">
        <f t="shared" si="25"/>
        <v>15</v>
      </c>
      <c r="N449" s="306"/>
      <c r="O449" s="306"/>
      <c r="P449" s="306"/>
      <c r="Q449" s="306"/>
      <c r="R449" s="306"/>
      <c r="S449" s="306"/>
      <c r="T449" s="306"/>
      <c r="U449" s="306"/>
      <c r="V449" s="306"/>
      <c r="W449" s="306"/>
      <c r="X449" s="306"/>
      <c r="Y449" s="306"/>
      <c r="Z449" s="306"/>
      <c r="AA449" s="306"/>
      <c r="AB449" s="306"/>
      <c r="AC449" s="306"/>
      <c r="AD449" s="83"/>
    </row>
    <row r="450" spans="1:30" s="225" customFormat="1" ht="18" customHeight="1">
      <c r="A450" s="121"/>
      <c r="B450" s="107"/>
      <c r="C450" s="108"/>
      <c r="D450" s="42"/>
      <c r="E450" s="43" t="s">
        <v>507</v>
      </c>
      <c r="F450" s="44" t="s">
        <v>235</v>
      </c>
      <c r="G450" s="170">
        <v>1</v>
      </c>
      <c r="H450" s="144"/>
      <c r="I450" s="157">
        <v>30</v>
      </c>
      <c r="J450" s="106">
        <v>10</v>
      </c>
      <c r="K450" s="87">
        <f t="shared" si="23"/>
        <v>0</v>
      </c>
      <c r="L450" s="87">
        <f t="shared" si="24"/>
        <v>1</v>
      </c>
      <c r="M450" s="46">
        <f t="shared" si="25"/>
        <v>22.5</v>
      </c>
      <c r="N450" s="306"/>
      <c r="O450" s="306"/>
      <c r="P450" s="306"/>
      <c r="Q450" s="306"/>
      <c r="R450" s="306"/>
      <c r="S450" s="306"/>
      <c r="T450" s="306"/>
      <c r="U450" s="306"/>
      <c r="V450" s="306"/>
      <c r="W450" s="306"/>
      <c r="X450" s="306"/>
      <c r="Y450" s="306"/>
      <c r="Z450" s="306"/>
      <c r="AA450" s="306"/>
      <c r="AB450" s="306"/>
      <c r="AC450" s="306"/>
      <c r="AD450" s="83"/>
    </row>
    <row r="451" spans="1:30" s="225" customFormat="1" ht="18" customHeight="1">
      <c r="A451" s="121"/>
      <c r="B451" s="107"/>
      <c r="C451" s="108"/>
      <c r="D451" s="42"/>
      <c r="E451" s="43" t="s">
        <v>508</v>
      </c>
      <c r="F451" s="44" t="s">
        <v>235</v>
      </c>
      <c r="G451" s="170">
        <v>1</v>
      </c>
      <c r="H451" s="144"/>
      <c r="I451" s="157">
        <v>30</v>
      </c>
      <c r="J451" s="106">
        <v>10</v>
      </c>
      <c r="K451" s="87">
        <f t="shared" si="23"/>
        <v>0</v>
      </c>
      <c r="L451" s="87">
        <f t="shared" si="24"/>
        <v>1</v>
      </c>
      <c r="M451" s="46">
        <f t="shared" si="25"/>
        <v>22.5</v>
      </c>
      <c r="N451" s="306"/>
      <c r="O451" s="306"/>
      <c r="P451" s="306"/>
      <c r="Q451" s="306"/>
      <c r="R451" s="306"/>
      <c r="S451" s="306"/>
      <c r="T451" s="306"/>
      <c r="U451" s="306"/>
      <c r="V451" s="306"/>
      <c r="W451" s="306"/>
      <c r="X451" s="306"/>
      <c r="Y451" s="306"/>
      <c r="Z451" s="306"/>
      <c r="AA451" s="306"/>
      <c r="AB451" s="306"/>
      <c r="AC451" s="306"/>
      <c r="AD451" s="83"/>
    </row>
    <row r="452" spans="1:30" s="225" customFormat="1" ht="18" customHeight="1">
      <c r="A452" s="121"/>
      <c r="B452" s="107"/>
      <c r="C452" s="108"/>
      <c r="D452" s="42"/>
      <c r="E452" s="43" t="s">
        <v>427</v>
      </c>
      <c r="F452" s="44" t="s">
        <v>202</v>
      </c>
      <c r="G452" s="170">
        <v>2</v>
      </c>
      <c r="H452" s="144">
        <v>15</v>
      </c>
      <c r="I452" s="157">
        <v>30</v>
      </c>
      <c r="J452" s="106">
        <v>40</v>
      </c>
      <c r="K452" s="87">
        <f t="shared" si="23"/>
        <v>1.2</v>
      </c>
      <c r="L452" s="87">
        <f t="shared" si="24"/>
        <v>1.2</v>
      </c>
      <c r="M452" s="46">
        <f t="shared" si="25"/>
        <v>45</v>
      </c>
      <c r="N452" s="306"/>
      <c r="O452" s="306"/>
      <c r="P452" s="306"/>
      <c r="Q452" s="306"/>
      <c r="R452" s="306"/>
      <c r="S452" s="306"/>
      <c r="T452" s="306"/>
      <c r="U452" s="306"/>
      <c r="V452" s="306"/>
      <c r="W452" s="306"/>
      <c r="X452" s="306"/>
      <c r="Y452" s="306"/>
      <c r="Z452" s="306"/>
      <c r="AA452" s="306"/>
      <c r="AB452" s="306"/>
      <c r="AC452" s="306"/>
      <c r="AD452" s="83"/>
    </row>
    <row r="453" spans="1:30" s="225" customFormat="1" ht="18" customHeight="1">
      <c r="A453" s="121"/>
      <c r="B453" s="107"/>
      <c r="C453" s="108"/>
      <c r="D453" s="42"/>
      <c r="E453" s="43" t="s">
        <v>427</v>
      </c>
      <c r="F453" s="44" t="s">
        <v>237</v>
      </c>
      <c r="G453" s="170">
        <v>2</v>
      </c>
      <c r="H453" s="144">
        <v>15</v>
      </c>
      <c r="I453" s="157">
        <v>30</v>
      </c>
      <c r="J453" s="106">
        <v>40</v>
      </c>
      <c r="K453" s="87">
        <f t="shared" si="23"/>
        <v>1.2</v>
      </c>
      <c r="L453" s="87">
        <f t="shared" si="24"/>
        <v>1.2</v>
      </c>
      <c r="M453" s="46">
        <f t="shared" si="25"/>
        <v>45</v>
      </c>
      <c r="N453" s="306"/>
      <c r="O453" s="306"/>
      <c r="P453" s="306"/>
      <c r="Q453" s="306"/>
      <c r="R453" s="306"/>
      <c r="S453" s="306"/>
      <c r="T453" s="306"/>
      <c r="U453" s="306"/>
      <c r="V453" s="306"/>
      <c r="W453" s="306"/>
      <c r="X453" s="306"/>
      <c r="Y453" s="306"/>
      <c r="Z453" s="306"/>
      <c r="AA453" s="306"/>
      <c r="AB453" s="306"/>
      <c r="AC453" s="306"/>
      <c r="AD453" s="83"/>
    </row>
    <row r="454" spans="1:30" ht="18" customHeight="1">
      <c r="A454" s="104">
        <v>23</v>
      </c>
      <c r="B454" s="60" t="s">
        <v>119</v>
      </c>
      <c r="C454" s="61" t="s">
        <v>120</v>
      </c>
      <c r="D454" s="42">
        <v>20200010</v>
      </c>
      <c r="E454" s="43" t="s">
        <v>277</v>
      </c>
      <c r="F454" s="44" t="s">
        <v>202</v>
      </c>
      <c r="G454" s="170">
        <v>1</v>
      </c>
      <c r="H454" s="137">
        <v>15</v>
      </c>
      <c r="I454" s="156">
        <v>30</v>
      </c>
      <c r="J454" s="106">
        <v>37</v>
      </c>
      <c r="K454" s="87">
        <f t="shared" si="23"/>
        <v>1.2</v>
      </c>
      <c r="L454" s="87">
        <f t="shared" si="24"/>
        <v>1.2</v>
      </c>
      <c r="M454" s="46">
        <f t="shared" si="25"/>
        <v>45</v>
      </c>
      <c r="N454" s="321">
        <v>67.5</v>
      </c>
      <c r="O454" s="314"/>
      <c r="P454" s="307">
        <f>SUM(M454:M479)+N454+O454</f>
        <v>1156.8</v>
      </c>
      <c r="Q454" s="314">
        <v>0</v>
      </c>
      <c r="R454" s="307">
        <v>56</v>
      </c>
      <c r="S454" s="309">
        <v>450</v>
      </c>
      <c r="T454" s="314">
        <v>450</v>
      </c>
      <c r="U454" s="309">
        <v>112</v>
      </c>
      <c r="V454" s="317">
        <v>112</v>
      </c>
      <c r="W454" s="309">
        <v>56</v>
      </c>
      <c r="X454" s="314">
        <v>56</v>
      </c>
      <c r="Y454" s="307">
        <f>ROUND((P454-T454),1)</f>
        <v>706.8</v>
      </c>
      <c r="Z454" s="305">
        <f>IF(OR(SUM(V454:V479)="",SUM(Q454:Q479)=""),0,IF(OR(SUM(U454:U479)=320,SUM(V454:V479)&gt;0),ROUND((SUM(Q454:Q479)-SUM(V454:V479)),1),0))</f>
        <v>-112</v>
      </c>
      <c r="AA454" s="305">
        <f>IF(OR(SUM(X454:X479)="",SUM(R454:R479)=""),0,IF(OR(SUM(W454:W479)=160,SUM(X454:X479)&gt;0),ROUND((SUM(R454:R479)-SUM(X454:X479)),1),0))</f>
        <v>0</v>
      </c>
      <c r="AB454" s="323">
        <v>0</v>
      </c>
      <c r="AC454" s="308">
        <f>SUM(Y454:AA479)</f>
        <v>594.79999999999995</v>
      </c>
      <c r="AD454" s="83"/>
    </row>
    <row r="455" spans="1:30" ht="18" customHeight="1">
      <c r="A455" s="90"/>
      <c r="B455" s="107"/>
      <c r="C455" s="108"/>
      <c r="D455" s="42">
        <v>20200010</v>
      </c>
      <c r="E455" s="43" t="s">
        <v>277</v>
      </c>
      <c r="F455" s="44" t="s">
        <v>237</v>
      </c>
      <c r="G455" s="170">
        <v>1</v>
      </c>
      <c r="H455" s="137">
        <v>15</v>
      </c>
      <c r="I455" s="156">
        <v>30</v>
      </c>
      <c r="J455" s="106">
        <v>38</v>
      </c>
      <c r="K455" s="87">
        <f t="shared" si="23"/>
        <v>1.2</v>
      </c>
      <c r="L455" s="87">
        <f t="shared" si="24"/>
        <v>1.2</v>
      </c>
      <c r="M455" s="46">
        <f t="shared" si="25"/>
        <v>45</v>
      </c>
      <c r="N455" s="284"/>
      <c r="O455" s="284"/>
      <c r="P455" s="284"/>
      <c r="Q455" s="284"/>
      <c r="R455" s="284"/>
      <c r="S455" s="284"/>
      <c r="T455" s="284"/>
      <c r="U455" s="284"/>
      <c r="V455" s="284"/>
      <c r="W455" s="284"/>
      <c r="X455" s="284"/>
      <c r="Y455" s="284"/>
      <c r="Z455" s="284"/>
      <c r="AA455" s="284"/>
      <c r="AB455" s="284"/>
      <c r="AC455" s="284"/>
      <c r="AD455" s="83"/>
    </row>
    <row r="456" spans="1:30" ht="18" customHeight="1">
      <c r="A456" s="90"/>
      <c r="B456" s="107"/>
      <c r="C456" s="108"/>
      <c r="D456" s="42">
        <v>20200010601</v>
      </c>
      <c r="E456" s="43" t="s">
        <v>278</v>
      </c>
      <c r="F456" s="44" t="s">
        <v>197</v>
      </c>
      <c r="G456" s="170">
        <v>1</v>
      </c>
      <c r="H456" s="137">
        <v>30</v>
      </c>
      <c r="I456" s="156"/>
      <c r="J456" s="106">
        <v>59</v>
      </c>
      <c r="K456" s="87">
        <f t="shared" si="23"/>
        <v>1.2</v>
      </c>
      <c r="L456" s="87">
        <f t="shared" si="24"/>
        <v>0</v>
      </c>
      <c r="M456" s="46">
        <f t="shared" si="25"/>
        <v>36</v>
      </c>
      <c r="N456" s="284"/>
      <c r="O456" s="284"/>
      <c r="P456" s="284"/>
      <c r="Q456" s="284"/>
      <c r="R456" s="284"/>
      <c r="S456" s="284"/>
      <c r="T456" s="284"/>
      <c r="U456" s="284"/>
      <c r="V456" s="284"/>
      <c r="W456" s="284"/>
      <c r="X456" s="284"/>
      <c r="Y456" s="284"/>
      <c r="Z456" s="284"/>
      <c r="AA456" s="284"/>
      <c r="AB456" s="284"/>
      <c r="AC456" s="284"/>
      <c r="AD456" s="83"/>
    </row>
    <row r="457" spans="1:30" s="225" customFormat="1" ht="18" customHeight="1">
      <c r="A457" s="121"/>
      <c r="B457" s="107"/>
      <c r="C457" s="108"/>
      <c r="D457" s="42">
        <v>20200010601</v>
      </c>
      <c r="E457" s="43" t="s">
        <v>509</v>
      </c>
      <c r="F457" s="44" t="s">
        <v>197</v>
      </c>
      <c r="G457" s="170">
        <v>1</v>
      </c>
      <c r="H457" s="137"/>
      <c r="I457" s="156">
        <v>30</v>
      </c>
      <c r="J457" s="106">
        <v>59</v>
      </c>
      <c r="K457" s="87">
        <f t="shared" ref="K457:K520" si="26">IF(OR(LEFT(E457,2)="ĐA",LEFT(E457,2)="DA",LEFT(E457,5)="Đồ án",LEFT(E457,5)="Đồán ",LEFT(E457,9)="Sinh hoạt",LEFT(E457,9)="sinh hoạt",LEFT(E457,6)="Cố vấn",LEFT(E457,6)="cố vấn",LEFT(E457,4)="cvht",LEFT(E457,4)="CVHT",LEFT(E457,4)="shcn",LEFT(E457,4)="SHCN"),0,(IF(AND(H457&gt;0,J457&gt;0),IF(J457&gt;60,1.3,IF(J457&gt;35,1.2,1)),0)))</f>
        <v>0</v>
      </c>
      <c r="L457" s="87">
        <f t="shared" ref="L457:L520" si="27">IF(OR(LEFT(E457,2)="ĐA",LEFT(E457,2)="DA",LEFT(E457,5)="Đồ án",LEFT(E457,5)="Đồán "),0,IF(AND(J457&gt;0,I457&gt;0),IF(AND(OR(LEFT(E457,4)="GDQP",LEFT(E457,4)="gdqp",LEFT(E457,19)="Giáo dục quốc phòng"),J457&gt;50),1.3,IF(J457&gt;35,1.2,IF(J457&gt;29,1.1,1))),0))</f>
        <v>1.2</v>
      </c>
      <c r="M457" s="46">
        <f t="shared" ref="M457:M520" si="28">ROUND(IF(OR(LEFT(E457,2)="ĐA",LEFT(E457,2)="DA",LEFT(E457,5)="Đồ án",LEFT(E457,5)="Đồán "),J457*0.5,(IF(H457&gt;0,H457*K457,"0")+IF(I457&gt;0,(I457*0.75)*L457,"0"))),1)</f>
        <v>27</v>
      </c>
      <c r="N457" s="306"/>
      <c r="O457" s="306"/>
      <c r="P457" s="306"/>
      <c r="Q457" s="306"/>
      <c r="R457" s="306"/>
      <c r="S457" s="306"/>
      <c r="T457" s="306"/>
      <c r="U457" s="306"/>
      <c r="V457" s="306"/>
      <c r="W457" s="306"/>
      <c r="X457" s="306"/>
      <c r="Y457" s="306"/>
      <c r="Z457" s="306"/>
      <c r="AA457" s="306"/>
      <c r="AB457" s="306"/>
      <c r="AC457" s="306"/>
      <c r="AD457" s="83"/>
    </row>
    <row r="458" spans="1:30" s="225" customFormat="1" ht="18" customHeight="1">
      <c r="A458" s="121"/>
      <c r="B458" s="107"/>
      <c r="C458" s="108"/>
      <c r="D458" s="42">
        <v>20200010601</v>
      </c>
      <c r="E458" s="43" t="s">
        <v>510</v>
      </c>
      <c r="F458" s="44" t="s">
        <v>197</v>
      </c>
      <c r="G458" s="170">
        <v>1</v>
      </c>
      <c r="H458" s="137"/>
      <c r="I458" s="156">
        <v>30</v>
      </c>
      <c r="J458" s="106">
        <v>59</v>
      </c>
      <c r="K458" s="87">
        <f t="shared" si="26"/>
        <v>0</v>
      </c>
      <c r="L458" s="87">
        <f t="shared" si="27"/>
        <v>1.2</v>
      </c>
      <c r="M458" s="46">
        <f t="shared" si="28"/>
        <v>27</v>
      </c>
      <c r="N458" s="306"/>
      <c r="O458" s="306"/>
      <c r="P458" s="306"/>
      <c r="Q458" s="306"/>
      <c r="R458" s="306"/>
      <c r="S458" s="306"/>
      <c r="T458" s="306"/>
      <c r="U458" s="306"/>
      <c r="V458" s="306"/>
      <c r="W458" s="306"/>
      <c r="X458" s="306"/>
      <c r="Y458" s="306"/>
      <c r="Z458" s="306"/>
      <c r="AA458" s="306"/>
      <c r="AB458" s="306"/>
      <c r="AC458" s="306"/>
      <c r="AD458" s="83"/>
    </row>
    <row r="459" spans="1:30" ht="18" customHeight="1">
      <c r="A459" s="90"/>
      <c r="B459" s="107"/>
      <c r="C459" s="108"/>
      <c r="D459" s="42">
        <v>21100094</v>
      </c>
      <c r="E459" s="43" t="s">
        <v>279</v>
      </c>
      <c r="F459" s="44" t="s">
        <v>280</v>
      </c>
      <c r="G459" s="170">
        <v>1</v>
      </c>
      <c r="H459" s="137">
        <v>30</v>
      </c>
      <c r="I459" s="156">
        <v>60</v>
      </c>
      <c r="J459" s="106">
        <v>29</v>
      </c>
      <c r="K459" s="87">
        <f t="shared" si="26"/>
        <v>1</v>
      </c>
      <c r="L459" s="87">
        <f t="shared" si="27"/>
        <v>1</v>
      </c>
      <c r="M459" s="46">
        <f t="shared" si="28"/>
        <v>75</v>
      </c>
      <c r="N459" s="284"/>
      <c r="O459" s="284"/>
      <c r="P459" s="284"/>
      <c r="Q459" s="284"/>
      <c r="R459" s="284"/>
      <c r="S459" s="284"/>
      <c r="T459" s="284"/>
      <c r="U459" s="284"/>
      <c r="V459" s="284"/>
      <c r="W459" s="284"/>
      <c r="X459" s="284"/>
      <c r="Y459" s="284"/>
      <c r="Z459" s="284"/>
      <c r="AA459" s="284"/>
      <c r="AB459" s="284"/>
      <c r="AC459" s="284"/>
      <c r="AD459" s="83"/>
    </row>
    <row r="460" spans="1:30" ht="18" customHeight="1">
      <c r="A460" s="90"/>
      <c r="B460" s="107"/>
      <c r="C460" s="108"/>
      <c r="D460" s="42">
        <v>71400135504</v>
      </c>
      <c r="E460" s="43" t="s">
        <v>176</v>
      </c>
      <c r="F460" s="44" t="s">
        <v>281</v>
      </c>
      <c r="G460" s="170">
        <v>1</v>
      </c>
      <c r="H460" s="137">
        <v>30</v>
      </c>
      <c r="I460" s="156">
        <v>30</v>
      </c>
      <c r="J460" s="106">
        <v>35</v>
      </c>
      <c r="K460" s="87">
        <f t="shared" si="26"/>
        <v>1</v>
      </c>
      <c r="L460" s="87">
        <f t="shared" si="27"/>
        <v>1.1000000000000001</v>
      </c>
      <c r="M460" s="46">
        <f t="shared" si="28"/>
        <v>54.8</v>
      </c>
      <c r="N460" s="284"/>
      <c r="O460" s="284"/>
      <c r="P460" s="284"/>
      <c r="Q460" s="284"/>
      <c r="R460" s="284"/>
      <c r="S460" s="284"/>
      <c r="T460" s="284"/>
      <c r="U460" s="284"/>
      <c r="V460" s="284"/>
      <c r="W460" s="284"/>
      <c r="X460" s="284"/>
      <c r="Y460" s="284"/>
      <c r="Z460" s="284"/>
      <c r="AA460" s="284"/>
      <c r="AB460" s="284"/>
      <c r="AC460" s="284"/>
      <c r="AD460" s="83"/>
    </row>
    <row r="461" spans="1:30" ht="18" customHeight="1">
      <c r="A461" s="90"/>
      <c r="B461" s="107"/>
      <c r="C461" s="108"/>
      <c r="D461" s="42">
        <v>21100012201</v>
      </c>
      <c r="E461" s="43" t="s">
        <v>176</v>
      </c>
      <c r="F461" s="44" t="s">
        <v>183</v>
      </c>
      <c r="G461" s="170">
        <v>1</v>
      </c>
      <c r="H461" s="137">
        <v>30</v>
      </c>
      <c r="I461" s="156">
        <v>30</v>
      </c>
      <c r="J461" s="106">
        <v>41</v>
      </c>
      <c r="K461" s="87">
        <f t="shared" si="26"/>
        <v>1.2</v>
      </c>
      <c r="L461" s="87">
        <f t="shared" si="27"/>
        <v>1.2</v>
      </c>
      <c r="M461" s="46">
        <f t="shared" si="28"/>
        <v>63</v>
      </c>
      <c r="N461" s="284"/>
      <c r="O461" s="284"/>
      <c r="P461" s="284"/>
      <c r="Q461" s="284"/>
      <c r="R461" s="284"/>
      <c r="S461" s="284"/>
      <c r="T461" s="284"/>
      <c r="U461" s="284"/>
      <c r="V461" s="284"/>
      <c r="W461" s="284"/>
      <c r="X461" s="284"/>
      <c r="Y461" s="284"/>
      <c r="Z461" s="284"/>
      <c r="AA461" s="284"/>
      <c r="AB461" s="284"/>
      <c r="AC461" s="284"/>
      <c r="AD461" s="83"/>
    </row>
    <row r="462" spans="1:30" ht="18" customHeight="1">
      <c r="A462" s="90"/>
      <c r="B462" s="107"/>
      <c r="C462" s="108"/>
      <c r="D462" s="42">
        <v>21100012204</v>
      </c>
      <c r="E462" s="43" t="s">
        <v>176</v>
      </c>
      <c r="F462" s="44" t="s">
        <v>206</v>
      </c>
      <c r="G462" s="170">
        <v>1</v>
      </c>
      <c r="H462" s="171">
        <v>30</v>
      </c>
      <c r="I462" s="172">
        <v>30</v>
      </c>
      <c r="J462" s="106">
        <v>42</v>
      </c>
      <c r="K462" s="87">
        <f t="shared" si="26"/>
        <v>1.2</v>
      </c>
      <c r="L462" s="87">
        <f t="shared" si="27"/>
        <v>1.2</v>
      </c>
      <c r="M462" s="46">
        <f t="shared" si="28"/>
        <v>63</v>
      </c>
      <c r="N462" s="284"/>
      <c r="O462" s="284"/>
      <c r="P462" s="284"/>
      <c r="Q462" s="284"/>
      <c r="R462" s="284"/>
      <c r="S462" s="284"/>
      <c r="T462" s="284"/>
      <c r="U462" s="284"/>
      <c r="V462" s="284"/>
      <c r="W462" s="284"/>
      <c r="X462" s="284"/>
      <c r="Y462" s="284"/>
      <c r="Z462" s="284"/>
      <c r="AA462" s="284"/>
      <c r="AB462" s="284"/>
      <c r="AC462" s="284"/>
      <c r="AD462" s="83"/>
    </row>
    <row r="463" spans="1:30" ht="18" customHeight="1">
      <c r="A463" s="90"/>
      <c r="B463" s="107"/>
      <c r="C463" s="108"/>
      <c r="D463" s="42">
        <v>50600115401</v>
      </c>
      <c r="E463" s="43" t="s">
        <v>282</v>
      </c>
      <c r="F463" s="44" t="s">
        <v>262</v>
      </c>
      <c r="G463" s="170">
        <v>1</v>
      </c>
      <c r="H463" s="171">
        <v>35</v>
      </c>
      <c r="I463" s="172"/>
      <c r="J463" s="106">
        <v>68</v>
      </c>
      <c r="K463" s="87">
        <f t="shared" si="26"/>
        <v>1.3</v>
      </c>
      <c r="L463" s="87">
        <f t="shared" si="27"/>
        <v>0</v>
      </c>
      <c r="M463" s="46">
        <f t="shared" si="28"/>
        <v>45.5</v>
      </c>
      <c r="N463" s="284"/>
      <c r="O463" s="284"/>
      <c r="P463" s="284"/>
      <c r="Q463" s="284"/>
      <c r="R463" s="284"/>
      <c r="S463" s="284"/>
      <c r="T463" s="284"/>
      <c r="U463" s="284"/>
      <c r="V463" s="284"/>
      <c r="W463" s="284"/>
      <c r="X463" s="284"/>
      <c r="Y463" s="284"/>
      <c r="Z463" s="284"/>
      <c r="AA463" s="284"/>
      <c r="AB463" s="284"/>
      <c r="AC463" s="284"/>
      <c r="AD463" s="83"/>
    </row>
    <row r="464" spans="1:30" ht="18" customHeight="1">
      <c r="A464" s="90"/>
      <c r="B464" s="107"/>
      <c r="C464" s="108"/>
      <c r="D464" s="42">
        <v>50600115401</v>
      </c>
      <c r="E464" s="43" t="s">
        <v>282</v>
      </c>
      <c r="F464" s="44" t="s">
        <v>262</v>
      </c>
      <c r="G464" s="170">
        <v>1</v>
      </c>
      <c r="H464" s="171"/>
      <c r="I464" s="172">
        <v>40</v>
      </c>
      <c r="J464" s="106">
        <v>39</v>
      </c>
      <c r="K464" s="87">
        <f t="shared" si="26"/>
        <v>0</v>
      </c>
      <c r="L464" s="87">
        <f t="shared" si="27"/>
        <v>1.2</v>
      </c>
      <c r="M464" s="46">
        <f t="shared" si="28"/>
        <v>36</v>
      </c>
      <c r="N464" s="284"/>
      <c r="O464" s="284"/>
      <c r="P464" s="284"/>
      <c r="Q464" s="284"/>
      <c r="R464" s="284"/>
      <c r="S464" s="284"/>
      <c r="T464" s="284"/>
      <c r="U464" s="284"/>
      <c r="V464" s="284"/>
      <c r="W464" s="284"/>
      <c r="X464" s="284"/>
      <c r="Y464" s="284"/>
      <c r="Z464" s="284"/>
      <c r="AA464" s="284"/>
      <c r="AB464" s="284"/>
      <c r="AC464" s="284"/>
      <c r="AD464" s="83"/>
    </row>
    <row r="465" spans="1:30" ht="18" customHeight="1">
      <c r="A465" s="90"/>
      <c r="B465" s="107"/>
      <c r="C465" s="108"/>
      <c r="D465" s="42">
        <v>50600115401</v>
      </c>
      <c r="E465" s="43" t="s">
        <v>282</v>
      </c>
      <c r="F465" s="44" t="s">
        <v>262</v>
      </c>
      <c r="G465" s="170">
        <v>1</v>
      </c>
      <c r="H465" s="137"/>
      <c r="I465" s="156">
        <v>40</v>
      </c>
      <c r="J465" s="106">
        <v>29</v>
      </c>
      <c r="K465" s="87">
        <f t="shared" si="26"/>
        <v>0</v>
      </c>
      <c r="L465" s="87">
        <f t="shared" si="27"/>
        <v>1</v>
      </c>
      <c r="M465" s="46">
        <f t="shared" si="28"/>
        <v>30</v>
      </c>
      <c r="N465" s="284"/>
      <c r="O465" s="284"/>
      <c r="P465" s="284"/>
      <c r="Q465" s="284"/>
      <c r="R465" s="284"/>
      <c r="S465" s="284"/>
      <c r="T465" s="284"/>
      <c r="U465" s="284"/>
      <c r="V465" s="284"/>
      <c r="W465" s="284"/>
      <c r="X465" s="284"/>
      <c r="Y465" s="284"/>
      <c r="Z465" s="284"/>
      <c r="AA465" s="284"/>
      <c r="AB465" s="284"/>
      <c r="AC465" s="284"/>
      <c r="AD465" s="83"/>
    </row>
    <row r="466" spans="1:30" ht="18" customHeight="1">
      <c r="A466" s="90"/>
      <c r="B466" s="107"/>
      <c r="C466" s="108"/>
      <c r="D466" s="42"/>
      <c r="E466" s="43" t="s">
        <v>328</v>
      </c>
      <c r="F466" s="44" t="s">
        <v>205</v>
      </c>
      <c r="G466" s="170"/>
      <c r="H466" s="137"/>
      <c r="I466" s="156"/>
      <c r="J466" s="106"/>
      <c r="K466" s="87">
        <f t="shared" si="26"/>
        <v>0</v>
      </c>
      <c r="L466" s="87">
        <f t="shared" si="27"/>
        <v>0</v>
      </c>
      <c r="M466" s="46">
        <f t="shared" si="28"/>
        <v>0</v>
      </c>
      <c r="N466" s="284"/>
      <c r="O466" s="284"/>
      <c r="P466" s="284"/>
      <c r="Q466" s="284"/>
      <c r="R466" s="284"/>
      <c r="S466" s="284"/>
      <c r="T466" s="284"/>
      <c r="U466" s="284"/>
      <c r="V466" s="284"/>
      <c r="W466" s="284"/>
      <c r="X466" s="284"/>
      <c r="Y466" s="284"/>
      <c r="Z466" s="284"/>
      <c r="AA466" s="284"/>
      <c r="AB466" s="284"/>
      <c r="AC466" s="284"/>
      <c r="AD466" s="83"/>
    </row>
    <row r="467" spans="1:30" ht="18" customHeight="1">
      <c r="A467" s="90"/>
      <c r="B467" s="107"/>
      <c r="C467" s="108"/>
      <c r="D467" s="42"/>
      <c r="E467" s="43" t="s">
        <v>432</v>
      </c>
      <c r="F467" s="44" t="s">
        <v>319</v>
      </c>
      <c r="G467" s="170">
        <v>2</v>
      </c>
      <c r="H467" s="137">
        <v>15</v>
      </c>
      <c r="I467" s="156"/>
      <c r="J467" s="106">
        <v>40</v>
      </c>
      <c r="K467" s="87">
        <f t="shared" si="26"/>
        <v>1.2</v>
      </c>
      <c r="L467" s="87">
        <f t="shared" si="27"/>
        <v>0</v>
      </c>
      <c r="M467" s="46">
        <f t="shared" si="28"/>
        <v>18</v>
      </c>
      <c r="N467" s="284"/>
      <c r="O467" s="284"/>
      <c r="P467" s="284"/>
      <c r="Q467" s="284"/>
      <c r="R467" s="284"/>
      <c r="S467" s="284"/>
      <c r="T467" s="284"/>
      <c r="U467" s="284"/>
      <c r="V467" s="284"/>
      <c r="W467" s="284"/>
      <c r="X467" s="284"/>
      <c r="Y467" s="284"/>
      <c r="Z467" s="284"/>
      <c r="AA467" s="284"/>
      <c r="AB467" s="284"/>
      <c r="AC467" s="284"/>
      <c r="AD467" s="83"/>
    </row>
    <row r="468" spans="1:30" s="225" customFormat="1" ht="18" customHeight="1">
      <c r="A468" s="121"/>
      <c r="B468" s="107"/>
      <c r="C468" s="108"/>
      <c r="D468" s="42"/>
      <c r="E468" s="43" t="s">
        <v>511</v>
      </c>
      <c r="F468" s="44" t="s">
        <v>319</v>
      </c>
      <c r="G468" s="170">
        <v>2</v>
      </c>
      <c r="H468" s="137"/>
      <c r="I468" s="156">
        <v>30</v>
      </c>
      <c r="J468" s="106">
        <v>40</v>
      </c>
      <c r="K468" s="87">
        <f t="shared" si="26"/>
        <v>0</v>
      </c>
      <c r="L468" s="87">
        <f t="shared" si="27"/>
        <v>1.2</v>
      </c>
      <c r="M468" s="46">
        <f t="shared" si="28"/>
        <v>27</v>
      </c>
      <c r="N468" s="306"/>
      <c r="O468" s="306"/>
      <c r="P468" s="306"/>
      <c r="Q468" s="306"/>
      <c r="R468" s="306"/>
      <c r="S468" s="306"/>
      <c r="T468" s="306"/>
      <c r="U468" s="306"/>
      <c r="V468" s="306"/>
      <c r="W468" s="306"/>
      <c r="X468" s="306"/>
      <c r="Y468" s="306"/>
      <c r="Z468" s="306"/>
      <c r="AA468" s="306"/>
      <c r="AB468" s="306"/>
      <c r="AC468" s="306"/>
      <c r="AD468" s="83"/>
    </row>
    <row r="469" spans="1:30" s="225" customFormat="1" ht="18" customHeight="1">
      <c r="A469" s="121"/>
      <c r="B469" s="107"/>
      <c r="C469" s="108"/>
      <c r="D469" s="42"/>
      <c r="E469" s="43" t="s">
        <v>512</v>
      </c>
      <c r="F469" s="44" t="s">
        <v>319</v>
      </c>
      <c r="G469" s="170">
        <v>2</v>
      </c>
      <c r="H469" s="137"/>
      <c r="I469" s="156">
        <v>30</v>
      </c>
      <c r="J469" s="106">
        <v>40</v>
      </c>
      <c r="K469" s="87">
        <f t="shared" si="26"/>
        <v>0</v>
      </c>
      <c r="L469" s="87">
        <f t="shared" si="27"/>
        <v>1.2</v>
      </c>
      <c r="M469" s="46">
        <f t="shared" si="28"/>
        <v>27</v>
      </c>
      <c r="N469" s="306"/>
      <c r="O469" s="306"/>
      <c r="P469" s="306"/>
      <c r="Q469" s="306"/>
      <c r="R469" s="306"/>
      <c r="S469" s="306"/>
      <c r="T469" s="306"/>
      <c r="U469" s="306"/>
      <c r="V469" s="306"/>
      <c r="W469" s="306"/>
      <c r="X469" s="306"/>
      <c r="Y469" s="306"/>
      <c r="Z469" s="306"/>
      <c r="AA469" s="306"/>
      <c r="AB469" s="306"/>
      <c r="AC469" s="306"/>
      <c r="AD469" s="83"/>
    </row>
    <row r="470" spans="1:30" ht="18" customHeight="1">
      <c r="A470" s="90"/>
      <c r="B470" s="63"/>
      <c r="C470" s="108"/>
      <c r="D470" s="42"/>
      <c r="E470" s="43" t="s">
        <v>432</v>
      </c>
      <c r="F470" s="44" t="s">
        <v>216</v>
      </c>
      <c r="G470" s="170">
        <v>2</v>
      </c>
      <c r="H470" s="137">
        <v>15</v>
      </c>
      <c r="I470" s="156">
        <v>30</v>
      </c>
      <c r="J470" s="106">
        <v>40</v>
      </c>
      <c r="K470" s="87">
        <f t="shared" si="26"/>
        <v>1.2</v>
      </c>
      <c r="L470" s="87">
        <f t="shared" si="27"/>
        <v>1.2</v>
      </c>
      <c r="M470" s="46">
        <f t="shared" si="28"/>
        <v>45</v>
      </c>
      <c r="N470" s="284"/>
      <c r="O470" s="284"/>
      <c r="P470" s="284"/>
      <c r="Q470" s="284"/>
      <c r="R470" s="284"/>
      <c r="S470" s="284"/>
      <c r="T470" s="284"/>
      <c r="U470" s="284"/>
      <c r="V470" s="284"/>
      <c r="W470" s="284"/>
      <c r="X470" s="284"/>
      <c r="Y470" s="284"/>
      <c r="Z470" s="284"/>
      <c r="AA470" s="284"/>
      <c r="AB470" s="284"/>
      <c r="AC470" s="284"/>
      <c r="AD470" s="83"/>
    </row>
    <row r="471" spans="1:30" ht="18" customHeight="1">
      <c r="A471" s="90"/>
      <c r="B471" s="107"/>
      <c r="C471" s="108"/>
      <c r="D471" s="42"/>
      <c r="E471" s="43" t="s">
        <v>267</v>
      </c>
      <c r="F471" s="44" t="s">
        <v>260</v>
      </c>
      <c r="G471" s="170">
        <v>2</v>
      </c>
      <c r="H471" s="137">
        <v>30</v>
      </c>
      <c r="I471" s="156">
        <v>30</v>
      </c>
      <c r="J471" s="106">
        <v>40</v>
      </c>
      <c r="K471" s="87">
        <f t="shared" si="26"/>
        <v>1.2</v>
      </c>
      <c r="L471" s="87">
        <f t="shared" si="27"/>
        <v>1.2</v>
      </c>
      <c r="M471" s="46">
        <f t="shared" si="28"/>
        <v>63</v>
      </c>
      <c r="N471" s="284"/>
      <c r="O471" s="284"/>
      <c r="P471" s="284"/>
      <c r="Q471" s="284"/>
      <c r="R471" s="284"/>
      <c r="S471" s="284"/>
      <c r="T471" s="284"/>
      <c r="U471" s="284"/>
      <c r="V471" s="284"/>
      <c r="W471" s="284"/>
      <c r="X471" s="284"/>
      <c r="Y471" s="284"/>
      <c r="Z471" s="284"/>
      <c r="AA471" s="284"/>
      <c r="AB471" s="284"/>
      <c r="AC471" s="284"/>
      <c r="AD471" s="83"/>
    </row>
    <row r="472" spans="1:30" ht="18" customHeight="1">
      <c r="A472" s="90"/>
      <c r="B472" s="107"/>
      <c r="C472" s="108"/>
      <c r="D472" s="42"/>
      <c r="E472" s="43" t="s">
        <v>433</v>
      </c>
      <c r="F472" s="44" t="s">
        <v>260</v>
      </c>
      <c r="G472" s="170">
        <v>2</v>
      </c>
      <c r="H472" s="144">
        <v>30</v>
      </c>
      <c r="I472" s="157">
        <v>30</v>
      </c>
      <c r="J472" s="106">
        <v>40</v>
      </c>
      <c r="K472" s="87">
        <f t="shared" si="26"/>
        <v>1.2</v>
      </c>
      <c r="L472" s="87">
        <f t="shared" si="27"/>
        <v>1.2</v>
      </c>
      <c r="M472" s="46">
        <f t="shared" si="28"/>
        <v>63</v>
      </c>
      <c r="N472" s="284"/>
      <c r="O472" s="284"/>
      <c r="P472" s="284"/>
      <c r="Q472" s="284"/>
      <c r="R472" s="284"/>
      <c r="S472" s="284"/>
      <c r="T472" s="284"/>
      <c r="U472" s="284"/>
      <c r="V472" s="284"/>
      <c r="W472" s="284"/>
      <c r="X472" s="284"/>
      <c r="Y472" s="284"/>
      <c r="Z472" s="284"/>
      <c r="AA472" s="284"/>
      <c r="AB472" s="284"/>
      <c r="AC472" s="284"/>
      <c r="AD472" s="83"/>
    </row>
    <row r="473" spans="1:30" ht="18" customHeight="1">
      <c r="A473" s="90"/>
      <c r="B473" s="107"/>
      <c r="C473" s="108"/>
      <c r="D473" s="42"/>
      <c r="E473" s="237" t="s">
        <v>395</v>
      </c>
      <c r="F473" s="238" t="s">
        <v>325</v>
      </c>
      <c r="G473" s="239">
        <v>2</v>
      </c>
      <c r="H473" s="240"/>
      <c r="I473" s="241"/>
      <c r="J473" s="242">
        <v>40</v>
      </c>
      <c r="K473" s="87">
        <f t="shared" si="26"/>
        <v>0</v>
      </c>
      <c r="L473" s="87">
        <f t="shared" si="27"/>
        <v>0</v>
      </c>
      <c r="M473" s="46">
        <f t="shared" si="28"/>
        <v>20</v>
      </c>
      <c r="N473" s="284"/>
      <c r="O473" s="284"/>
      <c r="P473" s="284"/>
      <c r="Q473" s="284"/>
      <c r="R473" s="284"/>
      <c r="S473" s="284"/>
      <c r="T473" s="284"/>
      <c r="U473" s="284"/>
      <c r="V473" s="284"/>
      <c r="W473" s="284"/>
      <c r="X473" s="284"/>
      <c r="Y473" s="284"/>
      <c r="Z473" s="284"/>
      <c r="AA473" s="284"/>
      <c r="AB473" s="284"/>
      <c r="AC473" s="284"/>
      <c r="AD473" s="83"/>
    </row>
    <row r="474" spans="1:30" s="225" customFormat="1" ht="18" customHeight="1">
      <c r="A474" s="121"/>
      <c r="B474" s="107"/>
      <c r="C474" s="108"/>
      <c r="D474" s="42"/>
      <c r="E474" s="43" t="s">
        <v>278</v>
      </c>
      <c r="F474" s="44" t="s">
        <v>320</v>
      </c>
      <c r="G474" s="170">
        <v>2</v>
      </c>
      <c r="H474" s="144">
        <v>30</v>
      </c>
      <c r="I474" s="157"/>
      <c r="J474" s="106">
        <v>40</v>
      </c>
      <c r="K474" s="87">
        <f t="shared" si="26"/>
        <v>1.2</v>
      </c>
      <c r="L474" s="87">
        <f t="shared" si="27"/>
        <v>0</v>
      </c>
      <c r="M474" s="46">
        <f t="shared" si="28"/>
        <v>36</v>
      </c>
      <c r="N474" s="306"/>
      <c r="O474" s="306"/>
      <c r="P474" s="306"/>
      <c r="Q474" s="306"/>
      <c r="R474" s="306"/>
      <c r="S474" s="306"/>
      <c r="T474" s="306"/>
      <c r="U474" s="306"/>
      <c r="V474" s="306"/>
      <c r="W474" s="306"/>
      <c r="X474" s="306"/>
      <c r="Y474" s="306"/>
      <c r="Z474" s="306"/>
      <c r="AA474" s="306"/>
      <c r="AB474" s="306"/>
      <c r="AC474" s="306"/>
      <c r="AD474" s="83"/>
    </row>
    <row r="475" spans="1:30" s="225" customFormat="1" ht="18" customHeight="1">
      <c r="A475" s="121"/>
      <c r="B475" s="107"/>
      <c r="C475" s="108"/>
      <c r="D475" s="42"/>
      <c r="E475" s="43" t="s">
        <v>509</v>
      </c>
      <c r="F475" s="44" t="s">
        <v>320</v>
      </c>
      <c r="G475" s="170">
        <v>2</v>
      </c>
      <c r="H475" s="144"/>
      <c r="I475" s="157">
        <v>30</v>
      </c>
      <c r="J475" s="106">
        <v>40</v>
      </c>
      <c r="K475" s="87">
        <f t="shared" si="26"/>
        <v>0</v>
      </c>
      <c r="L475" s="87">
        <f t="shared" si="27"/>
        <v>1.2</v>
      </c>
      <c r="M475" s="46">
        <f t="shared" si="28"/>
        <v>27</v>
      </c>
      <c r="N475" s="306"/>
      <c r="O475" s="306"/>
      <c r="P475" s="306"/>
      <c r="Q475" s="306"/>
      <c r="R475" s="306"/>
      <c r="S475" s="306"/>
      <c r="T475" s="306"/>
      <c r="U475" s="306"/>
      <c r="V475" s="306"/>
      <c r="W475" s="306"/>
      <c r="X475" s="306"/>
      <c r="Y475" s="306"/>
      <c r="Z475" s="306"/>
      <c r="AA475" s="306"/>
      <c r="AB475" s="306"/>
      <c r="AC475" s="306"/>
      <c r="AD475" s="83"/>
    </row>
    <row r="476" spans="1:30" s="225" customFormat="1" ht="18" customHeight="1">
      <c r="A476" s="121"/>
      <c r="B476" s="107"/>
      <c r="C476" s="108"/>
      <c r="D476" s="42"/>
      <c r="E476" s="43" t="s">
        <v>510</v>
      </c>
      <c r="F476" s="44" t="s">
        <v>320</v>
      </c>
      <c r="G476" s="170">
        <v>2</v>
      </c>
      <c r="H476" s="144"/>
      <c r="I476" s="157">
        <v>30</v>
      </c>
      <c r="J476" s="106">
        <v>40</v>
      </c>
      <c r="K476" s="87">
        <f t="shared" si="26"/>
        <v>0</v>
      </c>
      <c r="L476" s="87">
        <f t="shared" si="27"/>
        <v>1.2</v>
      </c>
      <c r="M476" s="46">
        <f t="shared" si="28"/>
        <v>27</v>
      </c>
      <c r="N476" s="306"/>
      <c r="O476" s="306"/>
      <c r="P476" s="306"/>
      <c r="Q476" s="306"/>
      <c r="R476" s="306"/>
      <c r="S476" s="306"/>
      <c r="T476" s="306"/>
      <c r="U476" s="306"/>
      <c r="V476" s="306"/>
      <c r="W476" s="306"/>
      <c r="X476" s="306"/>
      <c r="Y476" s="306"/>
      <c r="Z476" s="306"/>
      <c r="AA476" s="306"/>
      <c r="AB476" s="306"/>
      <c r="AC476" s="306"/>
      <c r="AD476" s="83"/>
    </row>
    <row r="477" spans="1:30" s="225" customFormat="1" ht="18" customHeight="1">
      <c r="A477" s="121"/>
      <c r="B477" s="107"/>
      <c r="C477" s="108"/>
      <c r="D477" s="42"/>
      <c r="E477" s="43" t="s">
        <v>278</v>
      </c>
      <c r="F477" s="44" t="s">
        <v>177</v>
      </c>
      <c r="G477" s="170">
        <v>2</v>
      </c>
      <c r="H477" s="144">
        <v>30</v>
      </c>
      <c r="I477" s="157">
        <v>30</v>
      </c>
      <c r="J477" s="106">
        <v>40</v>
      </c>
      <c r="K477" s="87">
        <f t="shared" si="26"/>
        <v>1.2</v>
      </c>
      <c r="L477" s="87">
        <f t="shared" si="27"/>
        <v>1.2</v>
      </c>
      <c r="M477" s="46">
        <f t="shared" si="28"/>
        <v>63</v>
      </c>
      <c r="N477" s="306"/>
      <c r="O477" s="306"/>
      <c r="P477" s="306"/>
      <c r="Q477" s="306"/>
      <c r="R477" s="306"/>
      <c r="S477" s="306"/>
      <c r="T477" s="306"/>
      <c r="U477" s="306"/>
      <c r="V477" s="306"/>
      <c r="W477" s="306"/>
      <c r="X477" s="306"/>
      <c r="Y477" s="306"/>
      <c r="Z477" s="306"/>
      <c r="AA477" s="306"/>
      <c r="AB477" s="306"/>
      <c r="AC477" s="306"/>
      <c r="AD477" s="83"/>
    </row>
    <row r="478" spans="1:30" ht="18" customHeight="1">
      <c r="A478" s="90"/>
      <c r="B478" s="107"/>
      <c r="C478" s="108"/>
      <c r="D478" s="42"/>
      <c r="E478" s="43" t="s">
        <v>278</v>
      </c>
      <c r="F478" s="44" t="s">
        <v>434</v>
      </c>
      <c r="G478" s="170">
        <v>2</v>
      </c>
      <c r="H478" s="144">
        <v>30</v>
      </c>
      <c r="I478" s="157">
        <v>30</v>
      </c>
      <c r="J478" s="106">
        <v>40</v>
      </c>
      <c r="K478" s="87">
        <f t="shared" si="26"/>
        <v>1.2</v>
      </c>
      <c r="L478" s="87">
        <f t="shared" si="27"/>
        <v>1.2</v>
      </c>
      <c r="M478" s="46">
        <f t="shared" si="28"/>
        <v>63</v>
      </c>
      <c r="N478" s="284"/>
      <c r="O478" s="284"/>
      <c r="P478" s="284"/>
      <c r="Q478" s="284"/>
      <c r="R478" s="284"/>
      <c r="S478" s="284"/>
      <c r="T478" s="284"/>
      <c r="U478" s="284"/>
      <c r="V478" s="284"/>
      <c r="W478" s="284"/>
      <c r="X478" s="284"/>
      <c r="Y478" s="284"/>
      <c r="Z478" s="284"/>
      <c r="AA478" s="284"/>
      <c r="AB478" s="284"/>
      <c r="AC478" s="284"/>
      <c r="AD478" s="83"/>
    </row>
    <row r="479" spans="1:30" ht="18" customHeight="1">
      <c r="A479" s="90"/>
      <c r="B479" s="107"/>
      <c r="C479" s="108"/>
      <c r="D479" s="42"/>
      <c r="E479" s="43" t="s">
        <v>278</v>
      </c>
      <c r="F479" s="44" t="s">
        <v>435</v>
      </c>
      <c r="G479" s="170">
        <v>2</v>
      </c>
      <c r="H479" s="144">
        <v>30</v>
      </c>
      <c r="I479" s="157">
        <v>30</v>
      </c>
      <c r="J479" s="106">
        <v>40</v>
      </c>
      <c r="K479" s="87">
        <f t="shared" si="26"/>
        <v>1.2</v>
      </c>
      <c r="L479" s="87">
        <f t="shared" si="27"/>
        <v>1.2</v>
      </c>
      <c r="M479" s="46">
        <f t="shared" si="28"/>
        <v>63</v>
      </c>
      <c r="N479" s="284"/>
      <c r="O479" s="284"/>
      <c r="P479" s="284"/>
      <c r="Q479" s="284"/>
      <c r="R479" s="284"/>
      <c r="S479" s="284"/>
      <c r="T479" s="284"/>
      <c r="U479" s="284"/>
      <c r="V479" s="284"/>
      <c r="W479" s="284"/>
      <c r="X479" s="284"/>
      <c r="Y479" s="284"/>
      <c r="Z479" s="284"/>
      <c r="AA479" s="284"/>
      <c r="AB479" s="284"/>
      <c r="AC479" s="284"/>
      <c r="AD479" s="83"/>
    </row>
    <row r="480" spans="1:30" ht="18" customHeight="1">
      <c r="A480" s="104">
        <v>24</v>
      </c>
      <c r="B480" s="60" t="s">
        <v>121</v>
      </c>
      <c r="C480" s="61" t="s">
        <v>122</v>
      </c>
      <c r="D480" s="42">
        <v>21100150001</v>
      </c>
      <c r="E480" s="43" t="s">
        <v>322</v>
      </c>
      <c r="F480" s="184" t="s">
        <v>324</v>
      </c>
      <c r="G480" s="111">
        <v>1</v>
      </c>
      <c r="H480" s="204">
        <v>4</v>
      </c>
      <c r="I480" s="204">
        <v>4</v>
      </c>
      <c r="J480" s="106">
        <v>32</v>
      </c>
      <c r="K480" s="87">
        <f t="shared" si="26"/>
        <v>1</v>
      </c>
      <c r="L480" s="87">
        <f t="shared" si="27"/>
        <v>1.1000000000000001</v>
      </c>
      <c r="M480" s="46">
        <f t="shared" si="28"/>
        <v>7.3</v>
      </c>
      <c r="N480" s="321">
        <f>67.5/15</f>
        <v>4.5</v>
      </c>
      <c r="O480" s="314"/>
      <c r="P480" s="307">
        <f>SUM(M480:M493)+N480+O480</f>
        <v>59.8</v>
      </c>
      <c r="Q480" s="314"/>
      <c r="R480" s="307">
        <v>41</v>
      </c>
      <c r="S480" s="309">
        <v>450</v>
      </c>
      <c r="T480" s="314">
        <v>450</v>
      </c>
      <c r="U480" s="309">
        <v>112</v>
      </c>
      <c r="V480" s="317">
        <v>112</v>
      </c>
      <c r="W480" s="309">
        <v>56</v>
      </c>
      <c r="X480" s="314">
        <v>56</v>
      </c>
      <c r="Y480" s="307">
        <f>ROUND((P480-T480),1)</f>
        <v>-390.2</v>
      </c>
      <c r="Z480" s="305">
        <f>IF(OR(SUM(V480:V493)="",SUM(Q480:Q493)=""),0,IF(OR(SUM(U480:U493)=320,SUM(V480:V493)&gt;0),ROUND((SUM(Q480:Q493)-SUM(V480:V493)),1),0))</f>
        <v>-112</v>
      </c>
      <c r="AA480" s="305">
        <f>IF(OR(SUM(X480:X493)="",SUM(R480:R493)=""),0,IF(OR(SUM(W480:W493)=160,SUM(X480:X493)&gt;0),ROUND((SUM(R480:R493)-SUM(X480:X493)),1),0))</f>
        <v>-15</v>
      </c>
      <c r="AB480" s="323"/>
      <c r="AC480" s="308">
        <f>SUM(Y480:AA493)</f>
        <v>-517.20000000000005</v>
      </c>
      <c r="AD480" s="83"/>
    </row>
    <row r="481" spans="1:30" ht="18" customHeight="1">
      <c r="A481" s="90"/>
      <c r="B481" s="107"/>
      <c r="C481" s="108"/>
      <c r="D481" s="42">
        <v>21100150002</v>
      </c>
      <c r="E481" s="43" t="s">
        <v>322</v>
      </c>
      <c r="F481" s="184" t="s">
        <v>325</v>
      </c>
      <c r="G481" s="141">
        <v>1</v>
      </c>
      <c r="H481" s="205">
        <v>6</v>
      </c>
      <c r="I481" s="205">
        <v>6</v>
      </c>
      <c r="J481" s="106">
        <v>28</v>
      </c>
      <c r="K481" s="87">
        <f t="shared" si="26"/>
        <v>1</v>
      </c>
      <c r="L481" s="87">
        <f t="shared" si="27"/>
        <v>1</v>
      </c>
      <c r="M481" s="46">
        <f t="shared" si="28"/>
        <v>10.5</v>
      </c>
      <c r="N481" s="284"/>
      <c r="O481" s="284"/>
      <c r="P481" s="284"/>
      <c r="Q481" s="284"/>
      <c r="R481" s="284"/>
      <c r="S481" s="284"/>
      <c r="T481" s="284"/>
      <c r="U481" s="284"/>
      <c r="V481" s="284"/>
      <c r="W481" s="284"/>
      <c r="X481" s="284"/>
      <c r="Y481" s="284"/>
      <c r="Z481" s="284"/>
      <c r="AA481" s="284"/>
      <c r="AB481" s="284"/>
      <c r="AC481" s="284"/>
      <c r="AD481" s="83"/>
    </row>
    <row r="482" spans="1:30" ht="18" customHeight="1">
      <c r="A482" s="90"/>
      <c r="B482" s="107"/>
      <c r="C482" s="108"/>
      <c r="D482" s="42">
        <v>41000010801</v>
      </c>
      <c r="E482" s="43" t="s">
        <v>322</v>
      </c>
      <c r="F482" s="184" t="s">
        <v>326</v>
      </c>
      <c r="G482" s="141">
        <v>1</v>
      </c>
      <c r="H482" s="205">
        <v>2</v>
      </c>
      <c r="I482" s="205">
        <v>4</v>
      </c>
      <c r="J482" s="106">
        <v>27</v>
      </c>
      <c r="K482" s="87">
        <f t="shared" si="26"/>
        <v>1</v>
      </c>
      <c r="L482" s="87">
        <f t="shared" si="27"/>
        <v>1</v>
      </c>
      <c r="M482" s="46">
        <f t="shared" si="28"/>
        <v>5</v>
      </c>
      <c r="N482" s="284"/>
      <c r="O482" s="284"/>
      <c r="P482" s="284"/>
      <c r="Q482" s="284"/>
      <c r="R482" s="284"/>
      <c r="S482" s="284"/>
      <c r="T482" s="284"/>
      <c r="U482" s="284"/>
      <c r="V482" s="284"/>
      <c r="W482" s="284"/>
      <c r="X482" s="284"/>
      <c r="Y482" s="284"/>
      <c r="Z482" s="284"/>
      <c r="AA482" s="284"/>
      <c r="AB482" s="284"/>
      <c r="AC482" s="284"/>
      <c r="AD482" s="83"/>
    </row>
    <row r="483" spans="1:30" ht="18" customHeight="1">
      <c r="A483" s="90"/>
      <c r="B483" s="107"/>
      <c r="C483" s="108"/>
      <c r="D483" s="42">
        <v>21100149801</v>
      </c>
      <c r="E483" s="43" t="s">
        <v>334</v>
      </c>
      <c r="F483" s="184" t="s">
        <v>169</v>
      </c>
      <c r="G483" s="141">
        <v>1</v>
      </c>
      <c r="H483" s="205">
        <v>4</v>
      </c>
      <c r="I483" s="205">
        <v>4</v>
      </c>
      <c r="J483" s="106">
        <v>37</v>
      </c>
      <c r="K483" s="87">
        <f t="shared" si="26"/>
        <v>1.2</v>
      </c>
      <c r="L483" s="87">
        <f t="shared" si="27"/>
        <v>1.2</v>
      </c>
      <c r="M483" s="46">
        <f t="shared" si="28"/>
        <v>8.4</v>
      </c>
      <c r="N483" s="284"/>
      <c r="O483" s="284"/>
      <c r="P483" s="284"/>
      <c r="Q483" s="284"/>
      <c r="R483" s="284"/>
      <c r="S483" s="284"/>
      <c r="T483" s="284"/>
      <c r="U483" s="284"/>
      <c r="V483" s="284"/>
      <c r="W483" s="284"/>
      <c r="X483" s="284"/>
      <c r="Y483" s="284"/>
      <c r="Z483" s="284"/>
      <c r="AA483" s="284"/>
      <c r="AB483" s="284"/>
      <c r="AC483" s="284"/>
      <c r="AD483" s="83"/>
    </row>
    <row r="484" spans="1:30" ht="18" customHeight="1">
      <c r="A484" s="90"/>
      <c r="B484" s="107"/>
      <c r="C484" s="108"/>
      <c r="D484" s="42">
        <v>21100149802</v>
      </c>
      <c r="E484" s="43" t="s">
        <v>334</v>
      </c>
      <c r="F484" s="184" t="s">
        <v>170</v>
      </c>
      <c r="G484" s="141">
        <v>1</v>
      </c>
      <c r="H484" s="205">
        <v>4</v>
      </c>
      <c r="I484" s="205">
        <v>4</v>
      </c>
      <c r="J484" s="106">
        <v>33</v>
      </c>
      <c r="K484" s="87">
        <f t="shared" si="26"/>
        <v>1</v>
      </c>
      <c r="L484" s="87">
        <f t="shared" si="27"/>
        <v>1.1000000000000001</v>
      </c>
      <c r="M484" s="46">
        <f t="shared" si="28"/>
        <v>7.3</v>
      </c>
      <c r="N484" s="284"/>
      <c r="O484" s="284"/>
      <c r="P484" s="284"/>
      <c r="Q484" s="284"/>
      <c r="R484" s="284"/>
      <c r="S484" s="284"/>
      <c r="T484" s="284"/>
      <c r="U484" s="284"/>
      <c r="V484" s="284"/>
      <c r="W484" s="284"/>
      <c r="X484" s="284"/>
      <c r="Y484" s="284"/>
      <c r="Z484" s="284"/>
      <c r="AA484" s="284"/>
      <c r="AB484" s="284"/>
      <c r="AC484" s="284"/>
      <c r="AD484" s="83"/>
    </row>
    <row r="485" spans="1:30" ht="18" customHeight="1">
      <c r="A485" s="90"/>
      <c r="B485" s="107"/>
      <c r="C485" s="108"/>
      <c r="D485" s="42" t="s">
        <v>311</v>
      </c>
      <c r="E485" s="43" t="s">
        <v>328</v>
      </c>
      <c r="F485" s="44" t="s">
        <v>216</v>
      </c>
      <c r="G485" s="141">
        <v>1</v>
      </c>
      <c r="H485" s="205">
        <v>2</v>
      </c>
      <c r="I485" s="205"/>
      <c r="J485" s="106">
        <v>22</v>
      </c>
      <c r="K485" s="87">
        <f t="shared" si="26"/>
        <v>0</v>
      </c>
      <c r="L485" s="87">
        <f t="shared" si="27"/>
        <v>0</v>
      </c>
      <c r="M485" s="46">
        <f t="shared" si="28"/>
        <v>0</v>
      </c>
      <c r="N485" s="284"/>
      <c r="O485" s="284"/>
      <c r="P485" s="284"/>
      <c r="Q485" s="284"/>
      <c r="R485" s="284"/>
      <c r="S485" s="284"/>
      <c r="T485" s="284"/>
      <c r="U485" s="284"/>
      <c r="V485" s="284"/>
      <c r="W485" s="284"/>
      <c r="X485" s="284"/>
      <c r="Y485" s="284"/>
      <c r="Z485" s="284"/>
      <c r="AA485" s="284"/>
      <c r="AB485" s="284"/>
      <c r="AC485" s="284"/>
      <c r="AD485" s="83"/>
    </row>
    <row r="486" spans="1:30" ht="20.25" customHeight="1">
      <c r="A486" s="90"/>
      <c r="B486" s="107"/>
      <c r="C486" s="108"/>
      <c r="D486" s="42">
        <v>71400135502</v>
      </c>
      <c r="E486" s="43" t="s">
        <v>335</v>
      </c>
      <c r="F486" s="44" t="s">
        <v>177</v>
      </c>
      <c r="G486" s="141">
        <v>1</v>
      </c>
      <c r="H486" s="205">
        <v>8</v>
      </c>
      <c r="I486" s="205">
        <v>8</v>
      </c>
      <c r="J486" s="106">
        <v>40</v>
      </c>
      <c r="K486" s="87">
        <f t="shared" si="26"/>
        <v>1.2</v>
      </c>
      <c r="L486" s="87">
        <f t="shared" si="27"/>
        <v>1.2</v>
      </c>
      <c r="M486" s="46">
        <f t="shared" si="28"/>
        <v>16.8</v>
      </c>
      <c r="N486" s="284"/>
      <c r="O486" s="284"/>
      <c r="P486" s="284"/>
      <c r="Q486" s="284"/>
      <c r="R486" s="284"/>
      <c r="S486" s="284"/>
      <c r="T486" s="284"/>
      <c r="U486" s="284"/>
      <c r="V486" s="284"/>
      <c r="W486" s="284"/>
      <c r="X486" s="284"/>
      <c r="Y486" s="284"/>
      <c r="Z486" s="284"/>
      <c r="AA486" s="284"/>
      <c r="AB486" s="284"/>
      <c r="AC486" s="284"/>
      <c r="AD486" s="83"/>
    </row>
    <row r="487" spans="1:30" ht="18" hidden="1" customHeight="1">
      <c r="A487" s="90"/>
      <c r="B487" s="107"/>
      <c r="C487" s="108"/>
      <c r="D487" s="42"/>
      <c r="E487" s="43"/>
      <c r="F487" s="44"/>
      <c r="G487" s="141"/>
      <c r="H487" s="142"/>
      <c r="I487" s="142"/>
      <c r="J487" s="106"/>
      <c r="K487" s="87">
        <f t="shared" si="26"/>
        <v>0</v>
      </c>
      <c r="L487" s="87">
        <f t="shared" si="27"/>
        <v>0</v>
      </c>
      <c r="M487" s="46">
        <f t="shared" si="28"/>
        <v>0</v>
      </c>
      <c r="N487" s="284"/>
      <c r="O487" s="284"/>
      <c r="P487" s="284"/>
      <c r="Q487" s="284"/>
      <c r="R487" s="284"/>
      <c r="S487" s="284"/>
      <c r="T487" s="284"/>
      <c r="U487" s="284"/>
      <c r="V487" s="284"/>
      <c r="W487" s="284"/>
      <c r="X487" s="284"/>
      <c r="Y487" s="284"/>
      <c r="Z487" s="284"/>
      <c r="AA487" s="284"/>
      <c r="AB487" s="284"/>
      <c r="AC487" s="284"/>
      <c r="AD487" s="83"/>
    </row>
    <row r="488" spans="1:30" ht="18" hidden="1" customHeight="1">
      <c r="A488" s="90"/>
      <c r="B488" s="107"/>
      <c r="C488" s="108"/>
      <c r="D488" s="42"/>
      <c r="E488" s="43"/>
      <c r="F488" s="44"/>
      <c r="G488" s="141"/>
      <c r="H488" s="142"/>
      <c r="I488" s="142"/>
      <c r="J488" s="106"/>
      <c r="K488" s="87">
        <f t="shared" si="26"/>
        <v>0</v>
      </c>
      <c r="L488" s="87">
        <f t="shared" si="27"/>
        <v>0</v>
      </c>
      <c r="M488" s="46">
        <f t="shared" si="28"/>
        <v>0</v>
      </c>
      <c r="N488" s="284"/>
      <c r="O488" s="284"/>
      <c r="P488" s="284"/>
      <c r="Q488" s="284"/>
      <c r="R488" s="284"/>
      <c r="S488" s="284"/>
      <c r="T488" s="284"/>
      <c r="U488" s="284"/>
      <c r="V488" s="284"/>
      <c r="W488" s="284"/>
      <c r="X488" s="284"/>
      <c r="Y488" s="284"/>
      <c r="Z488" s="284"/>
      <c r="AA488" s="284"/>
      <c r="AB488" s="284"/>
      <c r="AC488" s="284"/>
      <c r="AD488" s="83"/>
    </row>
    <row r="489" spans="1:30" ht="18" hidden="1" customHeight="1">
      <c r="A489" s="121"/>
      <c r="B489" s="107"/>
      <c r="C489" s="108"/>
      <c r="D489" s="42"/>
      <c r="E489" s="43"/>
      <c r="F489" s="44"/>
      <c r="G489" s="141"/>
      <c r="H489" s="142"/>
      <c r="I489" s="142"/>
      <c r="J489" s="106"/>
      <c r="K489" s="87">
        <f t="shared" si="26"/>
        <v>0</v>
      </c>
      <c r="L489" s="87">
        <f t="shared" si="27"/>
        <v>0</v>
      </c>
      <c r="M489" s="46">
        <f t="shared" si="28"/>
        <v>0</v>
      </c>
      <c r="N489" s="306"/>
      <c r="O489" s="306"/>
      <c r="P489" s="306"/>
      <c r="Q489" s="306"/>
      <c r="R489" s="306"/>
      <c r="S489" s="306"/>
      <c r="T489" s="306"/>
      <c r="U489" s="306"/>
      <c r="V489" s="306"/>
      <c r="W489" s="306"/>
      <c r="X489" s="306"/>
      <c r="Y489" s="306"/>
      <c r="Z489" s="306"/>
      <c r="AA489" s="306"/>
      <c r="AB489" s="306"/>
      <c r="AC489" s="306"/>
      <c r="AD489" s="83"/>
    </row>
    <row r="490" spans="1:30" ht="18" hidden="1" customHeight="1">
      <c r="A490" s="121"/>
      <c r="B490" s="107"/>
      <c r="C490" s="108"/>
      <c r="D490" s="42"/>
      <c r="E490" s="43"/>
      <c r="F490" s="44"/>
      <c r="G490" s="141"/>
      <c r="H490" s="142"/>
      <c r="I490" s="142"/>
      <c r="J490" s="106"/>
      <c r="K490" s="87">
        <f t="shared" si="26"/>
        <v>0</v>
      </c>
      <c r="L490" s="87">
        <f t="shared" si="27"/>
        <v>0</v>
      </c>
      <c r="M490" s="46">
        <f t="shared" si="28"/>
        <v>0</v>
      </c>
      <c r="N490" s="306"/>
      <c r="O490" s="306"/>
      <c r="P490" s="306"/>
      <c r="Q490" s="306"/>
      <c r="R490" s="306"/>
      <c r="S490" s="306"/>
      <c r="T490" s="306"/>
      <c r="U490" s="306"/>
      <c r="V490" s="306"/>
      <c r="W490" s="306"/>
      <c r="X490" s="306"/>
      <c r="Y490" s="306"/>
      <c r="Z490" s="306"/>
      <c r="AA490" s="306"/>
      <c r="AB490" s="306"/>
      <c r="AC490" s="306"/>
      <c r="AD490" s="83"/>
    </row>
    <row r="491" spans="1:30" ht="18" hidden="1" customHeight="1">
      <c r="A491" s="90"/>
      <c r="B491" s="107"/>
      <c r="C491" s="108"/>
      <c r="D491" s="42"/>
      <c r="E491" s="43"/>
      <c r="F491" s="44"/>
      <c r="G491" s="141"/>
      <c r="H491" s="142"/>
      <c r="I491" s="142"/>
      <c r="J491" s="106"/>
      <c r="K491" s="87">
        <f t="shared" si="26"/>
        <v>0</v>
      </c>
      <c r="L491" s="87">
        <f t="shared" si="27"/>
        <v>0</v>
      </c>
      <c r="M491" s="46">
        <f t="shared" si="28"/>
        <v>0</v>
      </c>
      <c r="N491" s="284"/>
      <c r="O491" s="284"/>
      <c r="P491" s="284"/>
      <c r="Q491" s="284"/>
      <c r="R491" s="284"/>
      <c r="S491" s="284"/>
      <c r="T491" s="284"/>
      <c r="U491" s="284"/>
      <c r="V491" s="284"/>
      <c r="W491" s="284"/>
      <c r="X491" s="284"/>
      <c r="Y491" s="284"/>
      <c r="Z491" s="284"/>
      <c r="AA491" s="284"/>
      <c r="AB491" s="284"/>
      <c r="AC491" s="284"/>
      <c r="AD491" s="83"/>
    </row>
    <row r="492" spans="1:30" ht="18" hidden="1" customHeight="1">
      <c r="A492" s="121"/>
      <c r="B492" s="107"/>
      <c r="C492" s="108"/>
      <c r="D492" s="42"/>
      <c r="E492" s="43"/>
      <c r="F492" s="44"/>
      <c r="G492" s="141"/>
      <c r="H492" s="142"/>
      <c r="I492" s="142"/>
      <c r="J492" s="106"/>
      <c r="K492" s="87">
        <f t="shared" si="26"/>
        <v>0</v>
      </c>
      <c r="L492" s="87">
        <f t="shared" si="27"/>
        <v>0</v>
      </c>
      <c r="M492" s="46">
        <f t="shared" si="28"/>
        <v>0</v>
      </c>
      <c r="N492" s="306"/>
      <c r="O492" s="306"/>
      <c r="P492" s="306"/>
      <c r="Q492" s="306"/>
      <c r="R492" s="306"/>
      <c r="S492" s="306"/>
      <c r="T492" s="306"/>
      <c r="U492" s="306"/>
      <c r="V492" s="306"/>
      <c r="W492" s="306"/>
      <c r="X492" s="306"/>
      <c r="Y492" s="306"/>
      <c r="Z492" s="306"/>
      <c r="AA492" s="306"/>
      <c r="AB492" s="306"/>
      <c r="AC492" s="306"/>
      <c r="AD492" s="83"/>
    </row>
    <row r="493" spans="1:30" ht="18" hidden="1" customHeight="1">
      <c r="A493" s="90"/>
      <c r="B493" s="107"/>
      <c r="C493" s="108"/>
      <c r="D493" s="42"/>
      <c r="E493" s="43"/>
      <c r="F493" s="44"/>
      <c r="G493" s="170"/>
      <c r="H493" s="144"/>
      <c r="I493" s="157"/>
      <c r="J493" s="106"/>
      <c r="K493" s="87">
        <f t="shared" si="26"/>
        <v>0</v>
      </c>
      <c r="L493" s="87">
        <f t="shared" si="27"/>
        <v>0</v>
      </c>
      <c r="M493" s="46">
        <f t="shared" si="28"/>
        <v>0</v>
      </c>
      <c r="N493" s="284"/>
      <c r="O493" s="284"/>
      <c r="P493" s="284"/>
      <c r="Q493" s="284"/>
      <c r="R493" s="284"/>
      <c r="S493" s="284"/>
      <c r="T493" s="284"/>
      <c r="U493" s="284"/>
      <c r="V493" s="284"/>
      <c r="W493" s="284"/>
      <c r="X493" s="284"/>
      <c r="Y493" s="284"/>
      <c r="Z493" s="284"/>
      <c r="AA493" s="284"/>
      <c r="AB493" s="284"/>
      <c r="AC493" s="284"/>
      <c r="AD493" s="83"/>
    </row>
    <row r="494" spans="1:30" ht="18" customHeight="1">
      <c r="A494" s="104">
        <v>25</v>
      </c>
      <c r="B494" s="60" t="s">
        <v>123</v>
      </c>
      <c r="C494" s="61" t="s">
        <v>124</v>
      </c>
      <c r="D494" s="42">
        <v>21100150701</v>
      </c>
      <c r="E494" s="43" t="s">
        <v>148</v>
      </c>
      <c r="F494" s="74" t="s">
        <v>149</v>
      </c>
      <c r="G494" s="141">
        <v>1</v>
      </c>
      <c r="H494" s="205">
        <v>30</v>
      </c>
      <c r="I494" s="205">
        <v>30</v>
      </c>
      <c r="J494" s="106">
        <v>22</v>
      </c>
      <c r="K494" s="87">
        <f t="shared" si="26"/>
        <v>1</v>
      </c>
      <c r="L494" s="87">
        <f t="shared" si="27"/>
        <v>1</v>
      </c>
      <c r="M494" s="46">
        <f t="shared" si="28"/>
        <v>52.5</v>
      </c>
      <c r="N494" s="321">
        <v>67.5</v>
      </c>
      <c r="O494" s="314"/>
      <c r="P494" s="307">
        <f>SUM(M494:M517)+N494+O494</f>
        <v>1312.6</v>
      </c>
      <c r="Q494" s="314">
        <v>0</v>
      </c>
      <c r="R494" s="307">
        <v>21</v>
      </c>
      <c r="S494" s="309">
        <v>450</v>
      </c>
      <c r="T494" s="314">
        <v>450</v>
      </c>
      <c r="U494" s="309">
        <v>112</v>
      </c>
      <c r="V494" s="317">
        <v>112</v>
      </c>
      <c r="W494" s="309">
        <v>56</v>
      </c>
      <c r="X494" s="314">
        <v>56</v>
      </c>
      <c r="Y494" s="307">
        <f>ROUND((P494-T494),1)</f>
        <v>862.6</v>
      </c>
      <c r="Z494" s="305">
        <f>IF(OR(SUM(V494:V517)="",SUM(Q494:Q517)=""),0,IF(OR(SUM(U494:U517)=320,SUM(V494:V517)&gt;0),ROUND((SUM(Q494:Q517)-SUM(V494:V517)),1),0))</f>
        <v>-112</v>
      </c>
      <c r="AA494" s="305">
        <f>IF(OR(SUM(X494:X517)="",SUM(R494:R517)=""),0,IF(OR(SUM(W494:W517)=160,SUM(X494:X517)&gt;0),ROUND((SUM(R494:R517)-SUM(X494:X517)),1),0))</f>
        <v>-35</v>
      </c>
      <c r="AB494" s="323"/>
      <c r="AC494" s="308">
        <f>SUM(Y494:AA517)</f>
        <v>715.6</v>
      </c>
      <c r="AD494" s="83"/>
    </row>
    <row r="495" spans="1:30" ht="18" customHeight="1">
      <c r="A495" s="90"/>
      <c r="B495" s="107"/>
      <c r="C495" s="108"/>
      <c r="D495" s="42">
        <v>21100148201</v>
      </c>
      <c r="E495" s="43" t="s">
        <v>150</v>
      </c>
      <c r="F495" s="44" t="s">
        <v>149</v>
      </c>
      <c r="G495" s="139">
        <v>1</v>
      </c>
      <c r="H495" s="205">
        <v>30</v>
      </c>
      <c r="I495" s="205">
        <v>30</v>
      </c>
      <c r="J495" s="106">
        <v>22</v>
      </c>
      <c r="K495" s="87">
        <f t="shared" si="26"/>
        <v>1</v>
      </c>
      <c r="L495" s="87">
        <f t="shared" si="27"/>
        <v>1</v>
      </c>
      <c r="M495" s="46">
        <f t="shared" si="28"/>
        <v>52.5</v>
      </c>
      <c r="N495" s="284"/>
      <c r="O495" s="284"/>
      <c r="P495" s="284"/>
      <c r="Q495" s="284"/>
      <c r="R495" s="284"/>
      <c r="S495" s="284"/>
      <c r="T495" s="284"/>
      <c r="U495" s="284"/>
      <c r="V495" s="284"/>
      <c r="W495" s="284"/>
      <c r="X495" s="284"/>
      <c r="Y495" s="284"/>
      <c r="Z495" s="284"/>
      <c r="AA495" s="284"/>
      <c r="AB495" s="284"/>
      <c r="AC495" s="284"/>
      <c r="AD495" s="83"/>
    </row>
    <row r="496" spans="1:30" ht="18" customHeight="1">
      <c r="A496" s="90"/>
      <c r="B496" s="107"/>
      <c r="C496" s="108"/>
      <c r="D496" s="42" t="s">
        <v>151</v>
      </c>
      <c r="E496" s="43" t="s">
        <v>150</v>
      </c>
      <c r="F496" s="44" t="s">
        <v>342</v>
      </c>
      <c r="G496" s="139">
        <v>1</v>
      </c>
      <c r="H496" s="205">
        <v>30</v>
      </c>
      <c r="I496" s="205">
        <v>30</v>
      </c>
      <c r="J496" s="106">
        <v>43</v>
      </c>
      <c r="K496" s="87">
        <f t="shared" si="26"/>
        <v>1.2</v>
      </c>
      <c r="L496" s="87">
        <f t="shared" si="27"/>
        <v>1.2</v>
      </c>
      <c r="M496" s="46">
        <f t="shared" si="28"/>
        <v>63</v>
      </c>
      <c r="N496" s="284"/>
      <c r="O496" s="284"/>
      <c r="P496" s="284"/>
      <c r="Q496" s="284"/>
      <c r="R496" s="284"/>
      <c r="S496" s="284"/>
      <c r="T496" s="284"/>
      <c r="U496" s="284"/>
      <c r="V496" s="284"/>
      <c r="W496" s="284"/>
      <c r="X496" s="284"/>
      <c r="Y496" s="284"/>
      <c r="Z496" s="284"/>
      <c r="AA496" s="284"/>
      <c r="AB496" s="284"/>
      <c r="AC496" s="284"/>
      <c r="AD496" s="83"/>
    </row>
    <row r="497" spans="1:30" ht="18" customHeight="1">
      <c r="A497" s="90"/>
      <c r="B497" s="107"/>
      <c r="C497" s="108"/>
      <c r="D497" s="42" t="s">
        <v>152</v>
      </c>
      <c r="E497" s="43" t="s">
        <v>153</v>
      </c>
      <c r="F497" s="44" t="s">
        <v>149</v>
      </c>
      <c r="G497" s="139">
        <v>1</v>
      </c>
      <c r="H497" s="205">
        <v>30</v>
      </c>
      <c r="I497" s="205">
        <v>30</v>
      </c>
      <c r="J497" s="106">
        <v>22</v>
      </c>
      <c r="K497" s="87">
        <f t="shared" si="26"/>
        <v>1</v>
      </c>
      <c r="L497" s="87">
        <f t="shared" si="27"/>
        <v>1</v>
      </c>
      <c r="M497" s="46">
        <f t="shared" si="28"/>
        <v>52.5</v>
      </c>
      <c r="N497" s="284"/>
      <c r="O497" s="284"/>
      <c r="P497" s="284"/>
      <c r="Q497" s="284"/>
      <c r="R497" s="284"/>
      <c r="S497" s="284"/>
      <c r="T497" s="284"/>
      <c r="U497" s="284"/>
      <c r="V497" s="284"/>
      <c r="W497" s="284"/>
      <c r="X497" s="284"/>
      <c r="Y497" s="284"/>
      <c r="Z497" s="284"/>
      <c r="AA497" s="284"/>
      <c r="AB497" s="284"/>
      <c r="AC497" s="284"/>
      <c r="AD497" s="83"/>
    </row>
    <row r="498" spans="1:30" ht="18" customHeight="1">
      <c r="A498" s="90"/>
      <c r="B498" s="107"/>
      <c r="C498" s="108"/>
      <c r="D498" s="42" t="s">
        <v>154</v>
      </c>
      <c r="E498" s="43" t="s">
        <v>155</v>
      </c>
      <c r="F498" s="44" t="s">
        <v>156</v>
      </c>
      <c r="G498" s="139">
        <v>1</v>
      </c>
      <c r="H498" s="205">
        <v>35</v>
      </c>
      <c r="I498" s="205"/>
      <c r="J498" s="106">
        <v>70</v>
      </c>
      <c r="K498" s="87">
        <f t="shared" si="26"/>
        <v>1.3</v>
      </c>
      <c r="L498" s="87">
        <f t="shared" si="27"/>
        <v>0</v>
      </c>
      <c r="M498" s="46">
        <f t="shared" si="28"/>
        <v>45.5</v>
      </c>
      <c r="N498" s="284"/>
      <c r="O498" s="284"/>
      <c r="P498" s="284"/>
      <c r="Q498" s="284"/>
      <c r="R498" s="284"/>
      <c r="S498" s="284"/>
      <c r="T498" s="284"/>
      <c r="U498" s="284"/>
      <c r="V498" s="284"/>
      <c r="W498" s="284"/>
      <c r="X498" s="284"/>
      <c r="Y498" s="284"/>
      <c r="Z498" s="284"/>
      <c r="AA498" s="284"/>
      <c r="AB498" s="284"/>
      <c r="AC498" s="284"/>
      <c r="AD498" s="83"/>
    </row>
    <row r="499" spans="1:30" ht="18" customHeight="1">
      <c r="A499" s="90"/>
      <c r="B499" s="107"/>
      <c r="C499" s="108"/>
      <c r="D499" s="42" t="s">
        <v>154</v>
      </c>
      <c r="E499" s="43" t="s">
        <v>155</v>
      </c>
      <c r="F499" s="44" t="s">
        <v>156</v>
      </c>
      <c r="G499" s="139">
        <v>1</v>
      </c>
      <c r="H499" s="205"/>
      <c r="I499" s="205">
        <v>55</v>
      </c>
      <c r="J499" s="106">
        <v>35</v>
      </c>
      <c r="K499" s="87">
        <f t="shared" si="26"/>
        <v>0</v>
      </c>
      <c r="L499" s="87">
        <f t="shared" si="27"/>
        <v>1.1000000000000001</v>
      </c>
      <c r="M499" s="46">
        <f t="shared" si="28"/>
        <v>45.4</v>
      </c>
      <c r="N499" s="284"/>
      <c r="O499" s="284"/>
      <c r="P499" s="284"/>
      <c r="Q499" s="284"/>
      <c r="R499" s="284"/>
      <c r="S499" s="284"/>
      <c r="T499" s="284"/>
      <c r="U499" s="284"/>
      <c r="V499" s="284"/>
      <c r="W499" s="284"/>
      <c r="X499" s="284"/>
      <c r="Y499" s="284"/>
      <c r="Z499" s="284"/>
      <c r="AA499" s="284"/>
      <c r="AB499" s="284"/>
      <c r="AC499" s="284"/>
      <c r="AD499" s="83"/>
    </row>
    <row r="500" spans="1:30" ht="18" customHeight="1">
      <c r="A500" s="90"/>
      <c r="B500" s="107"/>
      <c r="C500" s="108"/>
      <c r="D500" s="42" t="s">
        <v>154</v>
      </c>
      <c r="E500" s="43" t="s">
        <v>155</v>
      </c>
      <c r="F500" s="44" t="s">
        <v>156</v>
      </c>
      <c r="G500" s="139">
        <v>1</v>
      </c>
      <c r="H500" s="205"/>
      <c r="I500" s="205">
        <v>55</v>
      </c>
      <c r="J500" s="106">
        <v>35</v>
      </c>
      <c r="K500" s="87">
        <f t="shared" si="26"/>
        <v>0</v>
      </c>
      <c r="L500" s="87">
        <f t="shared" si="27"/>
        <v>1.1000000000000001</v>
      </c>
      <c r="M500" s="46">
        <f t="shared" si="28"/>
        <v>45.4</v>
      </c>
      <c r="N500" s="284"/>
      <c r="O500" s="284"/>
      <c r="P500" s="284"/>
      <c r="Q500" s="284"/>
      <c r="R500" s="284"/>
      <c r="S500" s="284"/>
      <c r="T500" s="284"/>
      <c r="U500" s="284"/>
      <c r="V500" s="284"/>
      <c r="W500" s="284"/>
      <c r="X500" s="284"/>
      <c r="Y500" s="284"/>
      <c r="Z500" s="284"/>
      <c r="AA500" s="284"/>
      <c r="AB500" s="284"/>
      <c r="AC500" s="284"/>
      <c r="AD500" s="83"/>
    </row>
    <row r="501" spans="1:30" ht="18" customHeight="1">
      <c r="A501" s="90"/>
      <c r="B501" s="107"/>
      <c r="C501" s="108"/>
      <c r="D501" s="42" t="s">
        <v>157</v>
      </c>
      <c r="E501" s="43" t="s">
        <v>158</v>
      </c>
      <c r="F501" s="44" t="s">
        <v>159</v>
      </c>
      <c r="G501" s="139">
        <v>1</v>
      </c>
      <c r="H501" s="205">
        <v>45</v>
      </c>
      <c r="I501" s="205">
        <v>30</v>
      </c>
      <c r="J501" s="106">
        <v>32</v>
      </c>
      <c r="K501" s="87">
        <f t="shared" si="26"/>
        <v>1</v>
      </c>
      <c r="L501" s="87">
        <f t="shared" si="27"/>
        <v>1.1000000000000001</v>
      </c>
      <c r="M501" s="46">
        <f t="shared" si="28"/>
        <v>69.8</v>
      </c>
      <c r="N501" s="284"/>
      <c r="O501" s="284"/>
      <c r="P501" s="284"/>
      <c r="Q501" s="284"/>
      <c r="R501" s="284"/>
      <c r="S501" s="284"/>
      <c r="T501" s="284"/>
      <c r="U501" s="284"/>
      <c r="V501" s="284"/>
      <c r="W501" s="284"/>
      <c r="X501" s="284"/>
      <c r="Y501" s="284"/>
      <c r="Z501" s="284"/>
      <c r="AA501" s="284"/>
      <c r="AB501" s="284"/>
      <c r="AC501" s="284"/>
      <c r="AD501" s="83"/>
    </row>
    <row r="502" spans="1:30" ht="18" customHeight="1">
      <c r="A502" s="90"/>
      <c r="B502" s="107"/>
      <c r="C502" s="108"/>
      <c r="D502" s="42" t="s">
        <v>160</v>
      </c>
      <c r="E502" s="43" t="s">
        <v>161</v>
      </c>
      <c r="F502" s="44" t="s">
        <v>162</v>
      </c>
      <c r="G502" s="139">
        <v>1</v>
      </c>
      <c r="H502" s="205">
        <v>30</v>
      </c>
      <c r="I502" s="205">
        <v>60</v>
      </c>
      <c r="J502" s="106">
        <v>40</v>
      </c>
      <c r="K502" s="87">
        <f t="shared" si="26"/>
        <v>1.2</v>
      </c>
      <c r="L502" s="87">
        <f t="shared" si="27"/>
        <v>1.2</v>
      </c>
      <c r="M502" s="46">
        <f t="shared" si="28"/>
        <v>90</v>
      </c>
      <c r="N502" s="284"/>
      <c r="O502" s="284"/>
      <c r="P502" s="284"/>
      <c r="Q502" s="284"/>
      <c r="R502" s="284"/>
      <c r="S502" s="284"/>
      <c r="T502" s="284"/>
      <c r="U502" s="284"/>
      <c r="V502" s="284"/>
      <c r="W502" s="284"/>
      <c r="X502" s="284"/>
      <c r="Y502" s="284"/>
      <c r="Z502" s="284"/>
      <c r="AA502" s="284"/>
      <c r="AB502" s="284"/>
      <c r="AC502" s="284"/>
      <c r="AD502" s="83"/>
    </row>
    <row r="503" spans="1:30" ht="18" customHeight="1">
      <c r="A503" s="90"/>
      <c r="B503" s="107"/>
      <c r="C503" s="108"/>
      <c r="D503" s="42"/>
      <c r="E503" s="43" t="s">
        <v>153</v>
      </c>
      <c r="F503" s="44" t="s">
        <v>163</v>
      </c>
      <c r="G503" s="139">
        <v>1</v>
      </c>
      <c r="H503" s="205">
        <v>45</v>
      </c>
      <c r="I503" s="205">
        <v>30</v>
      </c>
      <c r="J503" s="106">
        <v>40</v>
      </c>
      <c r="K503" s="87">
        <f t="shared" si="26"/>
        <v>1.2</v>
      </c>
      <c r="L503" s="87">
        <f t="shared" si="27"/>
        <v>1.2</v>
      </c>
      <c r="M503" s="46">
        <f t="shared" si="28"/>
        <v>81</v>
      </c>
      <c r="N503" s="284"/>
      <c r="O503" s="284"/>
      <c r="P503" s="284"/>
      <c r="Q503" s="284"/>
      <c r="R503" s="284"/>
      <c r="S503" s="284"/>
      <c r="T503" s="284"/>
      <c r="U503" s="284"/>
      <c r="V503" s="284"/>
      <c r="W503" s="284"/>
      <c r="X503" s="284"/>
      <c r="Y503" s="284"/>
      <c r="Z503" s="284"/>
      <c r="AA503" s="284"/>
      <c r="AB503" s="284"/>
      <c r="AC503" s="284"/>
      <c r="AD503" s="83"/>
    </row>
    <row r="504" spans="1:30" ht="18" customHeight="1">
      <c r="A504" s="90"/>
      <c r="B504" s="63"/>
      <c r="C504" s="108"/>
      <c r="D504" s="42"/>
      <c r="E504" s="127" t="s">
        <v>173</v>
      </c>
      <c r="F504" s="44" t="s">
        <v>260</v>
      </c>
      <c r="G504" s="139"/>
      <c r="H504" s="137"/>
      <c r="I504" s="156"/>
      <c r="J504" s="106"/>
      <c r="K504" s="87">
        <f t="shared" si="26"/>
        <v>0</v>
      </c>
      <c r="L504" s="87">
        <f t="shared" si="27"/>
        <v>0</v>
      </c>
      <c r="M504" s="46">
        <f t="shared" si="28"/>
        <v>0</v>
      </c>
      <c r="N504" s="284"/>
      <c r="O504" s="284"/>
      <c r="P504" s="284"/>
      <c r="Q504" s="284"/>
      <c r="R504" s="284"/>
      <c r="S504" s="284"/>
      <c r="T504" s="284"/>
      <c r="U504" s="284"/>
      <c r="V504" s="284"/>
      <c r="W504" s="284"/>
      <c r="X504" s="284"/>
      <c r="Y504" s="284"/>
      <c r="Z504" s="284"/>
      <c r="AA504" s="284"/>
      <c r="AB504" s="284"/>
      <c r="AC504" s="284"/>
      <c r="AD504" s="83"/>
    </row>
    <row r="505" spans="1:30" ht="18" customHeight="1">
      <c r="A505" s="90"/>
      <c r="B505" s="107"/>
      <c r="C505" s="108"/>
      <c r="D505" s="42"/>
      <c r="E505" s="207" t="s">
        <v>190</v>
      </c>
      <c r="F505" s="208" t="s">
        <v>68</v>
      </c>
      <c r="G505" s="221"/>
      <c r="H505" s="222"/>
      <c r="I505" s="223"/>
      <c r="J505" s="224">
        <v>37</v>
      </c>
      <c r="K505" s="87">
        <f t="shared" si="26"/>
        <v>0</v>
      </c>
      <c r="L505" s="87">
        <f t="shared" si="27"/>
        <v>0</v>
      </c>
      <c r="M505" s="46">
        <f t="shared" si="28"/>
        <v>18.5</v>
      </c>
      <c r="N505" s="284"/>
      <c r="O505" s="284"/>
      <c r="P505" s="284"/>
      <c r="Q505" s="284"/>
      <c r="R505" s="284"/>
      <c r="S505" s="284"/>
      <c r="T505" s="284"/>
      <c r="U505" s="284"/>
      <c r="V505" s="284"/>
      <c r="W505" s="284"/>
      <c r="X505" s="284"/>
      <c r="Y505" s="284"/>
      <c r="Z505" s="284"/>
      <c r="AA505" s="284"/>
      <c r="AB505" s="284"/>
      <c r="AC505" s="284"/>
      <c r="AD505" s="83"/>
    </row>
    <row r="506" spans="1:30" ht="18" customHeight="1">
      <c r="A506" s="90"/>
      <c r="B506" s="109"/>
      <c r="C506" s="108"/>
      <c r="D506" s="42"/>
      <c r="E506" s="43" t="s">
        <v>438</v>
      </c>
      <c r="F506" s="44" t="s">
        <v>202</v>
      </c>
      <c r="G506" s="139">
        <v>2</v>
      </c>
      <c r="H506" s="137">
        <v>15</v>
      </c>
      <c r="I506" s="156">
        <v>30</v>
      </c>
      <c r="J506" s="173">
        <v>40</v>
      </c>
      <c r="K506" s="87">
        <f t="shared" si="26"/>
        <v>1.2</v>
      </c>
      <c r="L506" s="87">
        <f t="shared" si="27"/>
        <v>1.2</v>
      </c>
      <c r="M506" s="46">
        <f t="shared" si="28"/>
        <v>45</v>
      </c>
      <c r="N506" s="284"/>
      <c r="O506" s="284"/>
      <c r="P506" s="284"/>
      <c r="Q506" s="284"/>
      <c r="R506" s="284"/>
      <c r="S506" s="284"/>
      <c r="T506" s="284"/>
      <c r="U506" s="284"/>
      <c r="V506" s="284"/>
      <c r="W506" s="284"/>
      <c r="X506" s="284"/>
      <c r="Y506" s="284"/>
      <c r="Z506" s="284"/>
      <c r="AA506" s="284"/>
      <c r="AB506" s="284"/>
      <c r="AC506" s="284"/>
      <c r="AD506" s="83"/>
    </row>
    <row r="507" spans="1:30" ht="18" customHeight="1">
      <c r="A507" s="90"/>
      <c r="B507" s="107"/>
      <c r="C507" s="108"/>
      <c r="D507" s="42"/>
      <c r="E507" s="43" t="s">
        <v>438</v>
      </c>
      <c r="F507" s="44" t="s">
        <v>237</v>
      </c>
      <c r="G507" s="139">
        <v>2</v>
      </c>
      <c r="H507" s="137">
        <v>15</v>
      </c>
      <c r="I507" s="156">
        <v>30</v>
      </c>
      <c r="J507" s="173">
        <v>40</v>
      </c>
      <c r="K507" s="87">
        <f t="shared" si="26"/>
        <v>1.2</v>
      </c>
      <c r="L507" s="87">
        <f t="shared" si="27"/>
        <v>1.2</v>
      </c>
      <c r="M507" s="46">
        <f t="shared" si="28"/>
        <v>45</v>
      </c>
      <c r="N507" s="284"/>
      <c r="O507" s="284"/>
      <c r="P507" s="284"/>
      <c r="Q507" s="284"/>
      <c r="R507" s="284"/>
      <c r="S507" s="284"/>
      <c r="T507" s="284"/>
      <c r="U507" s="284"/>
      <c r="V507" s="284"/>
      <c r="W507" s="284"/>
      <c r="X507" s="284"/>
      <c r="Y507" s="284"/>
      <c r="Z507" s="284"/>
      <c r="AA507" s="284"/>
      <c r="AB507" s="284"/>
      <c r="AC507" s="284"/>
      <c r="AD507" s="83"/>
    </row>
    <row r="508" spans="1:30" ht="18" customHeight="1">
      <c r="A508" s="90"/>
      <c r="B508" s="107"/>
      <c r="C508" s="108"/>
      <c r="D508" s="42"/>
      <c r="E508" s="43" t="s">
        <v>439</v>
      </c>
      <c r="F508" s="44" t="s">
        <v>216</v>
      </c>
      <c r="G508" s="139">
        <v>2</v>
      </c>
      <c r="H508" s="137">
        <v>30</v>
      </c>
      <c r="I508" s="156">
        <v>30</v>
      </c>
      <c r="J508" s="173">
        <v>40</v>
      </c>
      <c r="K508" s="87">
        <f t="shared" si="26"/>
        <v>1.2</v>
      </c>
      <c r="L508" s="87">
        <f t="shared" si="27"/>
        <v>1.2</v>
      </c>
      <c r="M508" s="46">
        <f t="shared" si="28"/>
        <v>63</v>
      </c>
      <c r="N508" s="284"/>
      <c r="O508" s="284"/>
      <c r="P508" s="284"/>
      <c r="Q508" s="284"/>
      <c r="R508" s="284"/>
      <c r="S508" s="284"/>
      <c r="T508" s="284"/>
      <c r="U508" s="284"/>
      <c r="V508" s="284"/>
      <c r="W508" s="284"/>
      <c r="X508" s="284"/>
      <c r="Y508" s="284"/>
      <c r="Z508" s="284"/>
      <c r="AA508" s="284"/>
      <c r="AB508" s="284"/>
      <c r="AC508" s="284"/>
      <c r="AD508" s="83"/>
    </row>
    <row r="509" spans="1:30" ht="18" customHeight="1">
      <c r="A509" s="121"/>
      <c r="B509" s="107"/>
      <c r="C509" s="108"/>
      <c r="D509" s="42"/>
      <c r="E509" s="43" t="s">
        <v>440</v>
      </c>
      <c r="F509" s="44" t="s">
        <v>260</v>
      </c>
      <c r="G509" s="139">
        <v>2</v>
      </c>
      <c r="H509" s="137">
        <v>30</v>
      </c>
      <c r="I509" s="156">
        <v>30</v>
      </c>
      <c r="J509" s="173">
        <v>40</v>
      </c>
      <c r="K509" s="87">
        <f t="shared" si="26"/>
        <v>1.2</v>
      </c>
      <c r="L509" s="87">
        <f t="shared" si="27"/>
        <v>1.2</v>
      </c>
      <c r="M509" s="46">
        <f t="shared" si="28"/>
        <v>63</v>
      </c>
      <c r="N509" s="306"/>
      <c r="O509" s="306"/>
      <c r="P509" s="306"/>
      <c r="Q509" s="306"/>
      <c r="R509" s="306"/>
      <c r="S509" s="306"/>
      <c r="T509" s="306"/>
      <c r="U509" s="306"/>
      <c r="V509" s="306"/>
      <c r="W509" s="306"/>
      <c r="X509" s="306"/>
      <c r="Y509" s="306"/>
      <c r="Z509" s="306"/>
      <c r="AA509" s="306"/>
      <c r="AB509" s="306"/>
      <c r="AC509" s="306"/>
      <c r="AD509" s="83"/>
    </row>
    <row r="510" spans="1:30" ht="18" customHeight="1">
      <c r="A510" s="121"/>
      <c r="B510" s="107"/>
      <c r="C510" s="108"/>
      <c r="D510" s="42"/>
      <c r="E510" s="237" t="s">
        <v>395</v>
      </c>
      <c r="F510" s="238" t="s">
        <v>260</v>
      </c>
      <c r="G510" s="243">
        <v>2</v>
      </c>
      <c r="H510" s="244"/>
      <c r="I510" s="245"/>
      <c r="J510" s="246">
        <v>40</v>
      </c>
      <c r="K510" s="87">
        <f t="shared" si="26"/>
        <v>0</v>
      </c>
      <c r="L510" s="87">
        <f t="shared" si="27"/>
        <v>0</v>
      </c>
      <c r="M510" s="46">
        <f t="shared" si="28"/>
        <v>20</v>
      </c>
      <c r="N510" s="306"/>
      <c r="O510" s="306"/>
      <c r="P510" s="306"/>
      <c r="Q510" s="306"/>
      <c r="R510" s="306"/>
      <c r="S510" s="306"/>
      <c r="T510" s="306"/>
      <c r="U510" s="306"/>
      <c r="V510" s="306"/>
      <c r="W510" s="306"/>
      <c r="X510" s="306"/>
      <c r="Y510" s="306"/>
      <c r="Z510" s="306"/>
      <c r="AA510" s="306"/>
      <c r="AB510" s="306"/>
      <c r="AC510" s="306"/>
      <c r="AD510" s="83"/>
    </row>
    <row r="511" spans="1:30" s="225" customFormat="1" ht="18" customHeight="1">
      <c r="A511" s="121"/>
      <c r="B511" s="107"/>
      <c r="C511" s="108"/>
      <c r="D511" s="42"/>
      <c r="E511" s="43" t="s">
        <v>441</v>
      </c>
      <c r="F511" s="44" t="s">
        <v>242</v>
      </c>
      <c r="G511" s="139">
        <v>2</v>
      </c>
      <c r="H511" s="137">
        <v>30</v>
      </c>
      <c r="I511" s="156">
        <v>30</v>
      </c>
      <c r="J511" s="173">
        <v>40</v>
      </c>
      <c r="K511" s="87">
        <f t="shared" si="26"/>
        <v>1.2</v>
      </c>
      <c r="L511" s="87">
        <f t="shared" si="27"/>
        <v>1.2</v>
      </c>
      <c r="M511" s="46">
        <f t="shared" si="28"/>
        <v>63</v>
      </c>
      <c r="N511" s="306"/>
      <c r="O511" s="306"/>
      <c r="P511" s="306"/>
      <c r="Q511" s="306"/>
      <c r="R511" s="306"/>
      <c r="S511" s="306"/>
      <c r="T511" s="306"/>
      <c r="U511" s="306"/>
      <c r="V511" s="306"/>
      <c r="W511" s="306"/>
      <c r="X511" s="306"/>
      <c r="Y511" s="306"/>
      <c r="Z511" s="306"/>
      <c r="AA511" s="306"/>
      <c r="AB511" s="306"/>
      <c r="AC511" s="306"/>
      <c r="AD511" s="83"/>
    </row>
    <row r="512" spans="1:30" s="225" customFormat="1" ht="18" customHeight="1">
      <c r="A512" s="121"/>
      <c r="B512" s="107"/>
      <c r="C512" s="108"/>
      <c r="D512" s="42"/>
      <c r="E512" s="43" t="s">
        <v>441</v>
      </c>
      <c r="F512" s="44" t="s">
        <v>425</v>
      </c>
      <c r="G512" s="139">
        <v>2</v>
      </c>
      <c r="H512" s="137">
        <v>30</v>
      </c>
      <c r="I512" s="156">
        <v>30</v>
      </c>
      <c r="J512" s="173">
        <v>40</v>
      </c>
      <c r="K512" s="87">
        <f t="shared" si="26"/>
        <v>1.2</v>
      </c>
      <c r="L512" s="87">
        <f t="shared" si="27"/>
        <v>1.2</v>
      </c>
      <c r="M512" s="46">
        <f t="shared" si="28"/>
        <v>63</v>
      </c>
      <c r="N512" s="306"/>
      <c r="O512" s="306"/>
      <c r="P512" s="306"/>
      <c r="Q512" s="306"/>
      <c r="R512" s="306"/>
      <c r="S512" s="306"/>
      <c r="T512" s="306"/>
      <c r="U512" s="306"/>
      <c r="V512" s="306"/>
      <c r="W512" s="306"/>
      <c r="X512" s="306"/>
      <c r="Y512" s="306"/>
      <c r="Z512" s="306"/>
      <c r="AA512" s="306"/>
      <c r="AB512" s="306"/>
      <c r="AC512" s="306"/>
      <c r="AD512" s="83"/>
    </row>
    <row r="513" spans="1:30" s="225" customFormat="1" ht="18" customHeight="1">
      <c r="A513" s="121"/>
      <c r="B513" s="107"/>
      <c r="C513" s="108"/>
      <c r="D513" s="42"/>
      <c r="E513" s="43" t="s">
        <v>442</v>
      </c>
      <c r="F513" s="44" t="s">
        <v>262</v>
      </c>
      <c r="G513" s="139">
        <v>2</v>
      </c>
      <c r="H513" s="137">
        <v>35</v>
      </c>
      <c r="I513" s="156"/>
      <c r="J513" s="173">
        <v>40</v>
      </c>
      <c r="K513" s="87">
        <f t="shared" si="26"/>
        <v>1.2</v>
      </c>
      <c r="L513" s="87">
        <f t="shared" si="27"/>
        <v>0</v>
      </c>
      <c r="M513" s="46">
        <f t="shared" si="28"/>
        <v>42</v>
      </c>
      <c r="N513" s="306"/>
      <c r="O513" s="306"/>
      <c r="P513" s="306"/>
      <c r="Q513" s="306"/>
      <c r="R513" s="306"/>
      <c r="S513" s="306"/>
      <c r="T513" s="306"/>
      <c r="U513" s="306"/>
      <c r="V513" s="306"/>
      <c r="W513" s="306"/>
      <c r="X513" s="306"/>
      <c r="Y513" s="306"/>
      <c r="Z513" s="306"/>
      <c r="AA513" s="306"/>
      <c r="AB513" s="306"/>
      <c r="AC513" s="306"/>
      <c r="AD513" s="83"/>
    </row>
    <row r="514" spans="1:30" s="225" customFormat="1" ht="18" customHeight="1">
      <c r="A514" s="121"/>
      <c r="B514" s="107"/>
      <c r="C514" s="108"/>
      <c r="D514" s="42"/>
      <c r="E514" s="43" t="s">
        <v>514</v>
      </c>
      <c r="F514" s="44" t="s">
        <v>262</v>
      </c>
      <c r="G514" s="139">
        <v>2</v>
      </c>
      <c r="H514" s="137"/>
      <c r="I514" s="156">
        <v>40</v>
      </c>
      <c r="J514" s="173">
        <v>40</v>
      </c>
      <c r="K514" s="87">
        <f t="shared" si="26"/>
        <v>0</v>
      </c>
      <c r="L514" s="87">
        <f t="shared" si="27"/>
        <v>1.2</v>
      </c>
      <c r="M514" s="46">
        <f t="shared" si="28"/>
        <v>36</v>
      </c>
      <c r="N514" s="306"/>
      <c r="O514" s="306"/>
      <c r="P514" s="306"/>
      <c r="Q514" s="306"/>
      <c r="R514" s="306"/>
      <c r="S514" s="306"/>
      <c r="T514" s="306"/>
      <c r="U514" s="306"/>
      <c r="V514" s="306"/>
      <c r="W514" s="306"/>
      <c r="X514" s="306"/>
      <c r="Y514" s="306"/>
      <c r="Z514" s="306"/>
      <c r="AA514" s="306"/>
      <c r="AB514" s="306"/>
      <c r="AC514" s="306"/>
      <c r="AD514" s="83"/>
    </row>
    <row r="515" spans="1:30" ht="18" customHeight="1">
      <c r="A515" s="90"/>
      <c r="B515" s="107"/>
      <c r="C515" s="108"/>
      <c r="D515" s="42"/>
      <c r="E515" s="43" t="s">
        <v>513</v>
      </c>
      <c r="F515" s="44" t="s">
        <v>413</v>
      </c>
      <c r="G515" s="139">
        <v>2</v>
      </c>
      <c r="H515" s="137"/>
      <c r="I515" s="156">
        <v>40</v>
      </c>
      <c r="J515" s="173">
        <v>40</v>
      </c>
      <c r="K515" s="87">
        <f t="shared" si="26"/>
        <v>0</v>
      </c>
      <c r="L515" s="87">
        <f t="shared" si="27"/>
        <v>1.2</v>
      </c>
      <c r="M515" s="46">
        <f t="shared" si="28"/>
        <v>36</v>
      </c>
      <c r="N515" s="284"/>
      <c r="O515" s="284"/>
      <c r="P515" s="284"/>
      <c r="Q515" s="284"/>
      <c r="R515" s="284"/>
      <c r="S515" s="284"/>
      <c r="T515" s="284"/>
      <c r="U515" s="284"/>
      <c r="V515" s="284"/>
      <c r="W515" s="284"/>
      <c r="X515" s="284"/>
      <c r="Y515" s="284"/>
      <c r="Z515" s="284"/>
      <c r="AA515" s="284"/>
      <c r="AB515" s="284"/>
      <c r="AC515" s="284"/>
      <c r="AD515" s="83"/>
    </row>
    <row r="516" spans="1:30" ht="18" customHeight="1">
      <c r="A516" s="90"/>
      <c r="B516" s="107"/>
      <c r="C516" s="108"/>
      <c r="D516" s="42"/>
      <c r="E516" s="43" t="s">
        <v>440</v>
      </c>
      <c r="F516" s="44" t="s">
        <v>448</v>
      </c>
      <c r="G516" s="139">
        <v>2</v>
      </c>
      <c r="H516" s="137">
        <v>30</v>
      </c>
      <c r="I516" s="156">
        <v>30</v>
      </c>
      <c r="J516" s="173">
        <v>40</v>
      </c>
      <c r="K516" s="87">
        <f t="shared" si="26"/>
        <v>1.2</v>
      </c>
      <c r="L516" s="87">
        <f t="shared" si="27"/>
        <v>1.2</v>
      </c>
      <c r="M516" s="46">
        <f t="shared" si="28"/>
        <v>63</v>
      </c>
      <c r="N516" s="284"/>
      <c r="O516" s="284"/>
      <c r="P516" s="284"/>
      <c r="Q516" s="284"/>
      <c r="R516" s="284"/>
      <c r="S516" s="284"/>
      <c r="T516" s="284"/>
      <c r="U516" s="284"/>
      <c r="V516" s="284"/>
      <c r="W516" s="284"/>
      <c r="X516" s="284"/>
      <c r="Y516" s="284"/>
      <c r="Z516" s="284"/>
      <c r="AA516" s="306"/>
      <c r="AB516" s="284"/>
      <c r="AC516" s="284"/>
      <c r="AD516" s="83"/>
    </row>
    <row r="517" spans="1:30" ht="18" customHeight="1">
      <c r="A517" s="90"/>
      <c r="B517" s="109"/>
      <c r="C517" s="110"/>
      <c r="D517" s="42"/>
      <c r="E517" s="43" t="s">
        <v>161</v>
      </c>
      <c r="F517" s="44" t="s">
        <v>459</v>
      </c>
      <c r="G517" s="139">
        <v>2</v>
      </c>
      <c r="H517" s="137">
        <v>30</v>
      </c>
      <c r="I517" s="156">
        <v>60</v>
      </c>
      <c r="J517" s="173">
        <v>40</v>
      </c>
      <c r="K517" s="87">
        <f t="shared" si="26"/>
        <v>1.2</v>
      </c>
      <c r="L517" s="87">
        <f t="shared" si="27"/>
        <v>1.2</v>
      </c>
      <c r="M517" s="46">
        <f t="shared" si="28"/>
        <v>90</v>
      </c>
      <c r="N517" s="285"/>
      <c r="O517" s="285"/>
      <c r="P517" s="285"/>
      <c r="Q517" s="285"/>
      <c r="R517" s="285"/>
      <c r="S517" s="285"/>
      <c r="T517" s="285"/>
      <c r="U517" s="285"/>
      <c r="V517" s="285"/>
      <c r="W517" s="285"/>
      <c r="X517" s="285"/>
      <c r="Y517" s="285"/>
      <c r="Z517" s="285"/>
      <c r="AA517" s="284"/>
      <c r="AB517" s="285"/>
      <c r="AC517" s="285"/>
      <c r="AD517" s="83"/>
    </row>
    <row r="518" spans="1:30" ht="18" customHeight="1">
      <c r="A518" s="104">
        <v>26</v>
      </c>
      <c r="B518" s="60" t="s">
        <v>125</v>
      </c>
      <c r="C518" s="61" t="s">
        <v>126</v>
      </c>
      <c r="D518" s="42">
        <v>71400174902</v>
      </c>
      <c r="E518" s="43" t="s">
        <v>278</v>
      </c>
      <c r="F518" s="44" t="s">
        <v>242</v>
      </c>
      <c r="G518" s="136">
        <v>1</v>
      </c>
      <c r="H518" s="137">
        <v>32</v>
      </c>
      <c r="I518" s="156">
        <v>0</v>
      </c>
      <c r="J518" s="173">
        <v>80</v>
      </c>
      <c r="K518" s="87">
        <f t="shared" si="26"/>
        <v>1.3</v>
      </c>
      <c r="L518" s="87">
        <f t="shared" si="27"/>
        <v>0</v>
      </c>
      <c r="M518" s="46">
        <f t="shared" si="28"/>
        <v>41.6</v>
      </c>
      <c r="N518" s="321">
        <v>67.5</v>
      </c>
      <c r="O518" s="314"/>
      <c r="P518" s="307">
        <f>SUM(M518:M537)+N518+O518</f>
        <v>809.49999999999989</v>
      </c>
      <c r="Q518" s="314">
        <v>0</v>
      </c>
      <c r="R518" s="307">
        <v>56</v>
      </c>
      <c r="S518" s="309">
        <v>450</v>
      </c>
      <c r="T518" s="314">
        <v>450</v>
      </c>
      <c r="U518" s="309">
        <v>112</v>
      </c>
      <c r="V518" s="317">
        <v>112</v>
      </c>
      <c r="W518" s="309">
        <v>56</v>
      </c>
      <c r="X518" s="314">
        <v>56</v>
      </c>
      <c r="Y518" s="307">
        <f>ROUND((P518-T518),1)</f>
        <v>359.5</v>
      </c>
      <c r="Z518" s="305">
        <f>IF(OR(SUM(V518:V537)="",SUM(Q518:Q537)=""),0,IF(OR(SUM(U518:U537)=320,SUM(V518:V537)&gt;0),ROUND((SUM(Q518:Q537)-SUM(V518:V537)),1),0))</f>
        <v>-112</v>
      </c>
      <c r="AA518" s="305">
        <f>IF(OR(SUM(X518:X537)="",SUM(R518:R537)=""),0,IF(OR(SUM(W518:W537)=160,SUM(X518:X537)&gt;0),ROUND((SUM(R518:R537)-SUM(X518:X537)),1),0))</f>
        <v>0</v>
      </c>
      <c r="AB518" s="323"/>
      <c r="AC518" s="308">
        <f>SUM(Y518:AA537)</f>
        <v>247.5</v>
      </c>
      <c r="AD518" s="83"/>
    </row>
    <row r="519" spans="1:30" ht="18" customHeight="1">
      <c r="A519" s="90"/>
      <c r="B519" s="107"/>
      <c r="C519" s="108"/>
      <c r="D519" s="42">
        <v>21100150202</v>
      </c>
      <c r="E519" s="207" t="s">
        <v>190</v>
      </c>
      <c r="F519" s="208" t="s">
        <v>170</v>
      </c>
      <c r="G519" s="221">
        <v>1</v>
      </c>
      <c r="H519" s="222">
        <v>0</v>
      </c>
      <c r="I519" s="223">
        <v>45</v>
      </c>
      <c r="J519" s="224">
        <v>33</v>
      </c>
      <c r="K519" s="87">
        <f t="shared" si="26"/>
        <v>0</v>
      </c>
      <c r="L519" s="87">
        <f t="shared" si="27"/>
        <v>0</v>
      </c>
      <c r="M519" s="46">
        <f t="shared" si="28"/>
        <v>16.5</v>
      </c>
      <c r="N519" s="322"/>
      <c r="O519" s="284"/>
      <c r="P519" s="284"/>
      <c r="Q519" s="284"/>
      <c r="R519" s="284"/>
      <c r="S519" s="284"/>
      <c r="T519" s="284"/>
      <c r="U519" s="284"/>
      <c r="V519" s="284"/>
      <c r="W519" s="284"/>
      <c r="X519" s="284"/>
      <c r="Y519" s="284"/>
      <c r="Z519" s="284"/>
      <c r="AA519" s="284"/>
      <c r="AB519" s="284"/>
      <c r="AC519" s="284"/>
      <c r="AD519" s="83"/>
    </row>
    <row r="520" spans="1:30" ht="18" customHeight="1">
      <c r="A520" s="90"/>
      <c r="B520" s="107"/>
      <c r="C520" s="108"/>
      <c r="D520" s="42">
        <v>21100151401</v>
      </c>
      <c r="E520" s="43" t="s">
        <v>286</v>
      </c>
      <c r="F520" s="44" t="s">
        <v>189</v>
      </c>
      <c r="G520" s="139">
        <v>1</v>
      </c>
      <c r="H520" s="137">
        <v>15</v>
      </c>
      <c r="I520" s="156">
        <v>30</v>
      </c>
      <c r="J520" s="173">
        <v>28</v>
      </c>
      <c r="K520" s="87">
        <f t="shared" si="26"/>
        <v>1</v>
      </c>
      <c r="L520" s="87">
        <f t="shared" si="27"/>
        <v>1</v>
      </c>
      <c r="M520" s="46">
        <f t="shared" si="28"/>
        <v>37.5</v>
      </c>
      <c r="N520" s="322"/>
      <c r="O520" s="284"/>
      <c r="P520" s="284"/>
      <c r="Q520" s="284"/>
      <c r="R520" s="284"/>
      <c r="S520" s="284"/>
      <c r="T520" s="284"/>
      <c r="U520" s="284"/>
      <c r="V520" s="284"/>
      <c r="W520" s="284"/>
      <c r="X520" s="284"/>
      <c r="Y520" s="284"/>
      <c r="Z520" s="284"/>
      <c r="AA520" s="284"/>
      <c r="AB520" s="284"/>
      <c r="AC520" s="284"/>
      <c r="AD520" s="83"/>
    </row>
    <row r="521" spans="1:30" ht="18" customHeight="1">
      <c r="A521" s="90"/>
      <c r="B521" s="107"/>
      <c r="C521" s="108"/>
      <c r="D521" s="42">
        <v>41000092701</v>
      </c>
      <c r="E521" s="43" t="s">
        <v>287</v>
      </c>
      <c r="F521" s="44" t="s">
        <v>159</v>
      </c>
      <c r="G521" s="139">
        <v>1</v>
      </c>
      <c r="H521" s="137">
        <v>15</v>
      </c>
      <c r="I521" s="156">
        <v>30</v>
      </c>
      <c r="J521" s="173">
        <v>32</v>
      </c>
      <c r="K521" s="87">
        <f t="shared" ref="K521:K584" si="29">IF(OR(LEFT(E521,2)="ĐA",LEFT(E521,2)="DA",LEFT(E521,5)="Đồ án",LEFT(E521,5)="Đồán ",LEFT(E521,9)="Sinh hoạt",LEFT(E521,9)="sinh hoạt",LEFT(E521,6)="Cố vấn",LEFT(E521,6)="cố vấn",LEFT(E521,4)="cvht",LEFT(E521,4)="CVHT",LEFT(E521,4)="shcn",LEFT(E521,4)="SHCN"),0,(IF(AND(H521&gt;0,J521&gt;0),IF(J521&gt;60,1.3,IF(J521&gt;35,1.2,1)),0)))</f>
        <v>1</v>
      </c>
      <c r="L521" s="87">
        <f t="shared" ref="L521:L584" si="30">IF(OR(LEFT(E521,2)="ĐA",LEFT(E521,2)="DA",LEFT(E521,5)="Đồ án",LEFT(E521,5)="Đồán "),0,IF(AND(J521&gt;0,I521&gt;0),IF(AND(OR(LEFT(E521,4)="GDQP",LEFT(E521,4)="gdqp",LEFT(E521,19)="Giáo dục quốc phòng"),J521&gt;50),1.3,IF(J521&gt;35,1.2,IF(J521&gt;29,1.1,1))),0))</f>
        <v>1.1000000000000001</v>
      </c>
      <c r="M521" s="46">
        <f t="shared" ref="M521:M584" si="31">ROUND(IF(OR(LEFT(E521,2)="ĐA",LEFT(E521,2)="DA",LEFT(E521,5)="Đồ án",LEFT(E521,5)="Đồán "),J521*0.5,(IF(H521&gt;0,H521*K521,"0")+IF(I521&gt;0,(I521*0.75)*L521,"0"))),1)</f>
        <v>39.799999999999997</v>
      </c>
      <c r="N521" s="322"/>
      <c r="O521" s="284"/>
      <c r="P521" s="284"/>
      <c r="Q521" s="284"/>
      <c r="R521" s="284"/>
      <c r="S521" s="284"/>
      <c r="T521" s="284"/>
      <c r="U521" s="284"/>
      <c r="V521" s="284"/>
      <c r="W521" s="284"/>
      <c r="X521" s="284"/>
      <c r="Y521" s="284"/>
      <c r="Z521" s="284"/>
      <c r="AA521" s="284"/>
      <c r="AB521" s="284"/>
      <c r="AC521" s="284"/>
      <c r="AD521" s="83"/>
    </row>
    <row r="522" spans="1:30" ht="18" customHeight="1">
      <c r="A522" s="90"/>
      <c r="B522" s="107"/>
      <c r="C522" s="108"/>
      <c r="D522" s="42">
        <v>21100124301</v>
      </c>
      <c r="E522" s="43" t="s">
        <v>288</v>
      </c>
      <c r="F522" s="44" t="s">
        <v>260</v>
      </c>
      <c r="G522" s="139">
        <v>1</v>
      </c>
      <c r="H522" s="137">
        <v>30</v>
      </c>
      <c r="I522" s="156">
        <v>30</v>
      </c>
      <c r="J522" s="173">
        <v>55</v>
      </c>
      <c r="K522" s="87">
        <f t="shared" si="29"/>
        <v>1.2</v>
      </c>
      <c r="L522" s="87">
        <f t="shared" si="30"/>
        <v>1.2</v>
      </c>
      <c r="M522" s="46">
        <f t="shared" si="31"/>
        <v>63</v>
      </c>
      <c r="N522" s="322"/>
      <c r="O522" s="284"/>
      <c r="P522" s="284"/>
      <c r="Q522" s="284"/>
      <c r="R522" s="284"/>
      <c r="S522" s="284"/>
      <c r="T522" s="284"/>
      <c r="U522" s="284"/>
      <c r="V522" s="284"/>
      <c r="W522" s="284"/>
      <c r="X522" s="284"/>
      <c r="Y522" s="284"/>
      <c r="Z522" s="284"/>
      <c r="AA522" s="284"/>
      <c r="AB522" s="284"/>
      <c r="AC522" s="284"/>
      <c r="AD522" s="83"/>
    </row>
    <row r="523" spans="1:30" ht="18" customHeight="1">
      <c r="A523" s="90"/>
      <c r="B523" s="107"/>
      <c r="C523" s="108"/>
      <c r="D523" s="42">
        <v>20200014401</v>
      </c>
      <c r="E523" s="43" t="s">
        <v>288</v>
      </c>
      <c r="F523" s="44" t="s">
        <v>202</v>
      </c>
      <c r="G523" s="139">
        <v>1</v>
      </c>
      <c r="H523" s="137">
        <v>15</v>
      </c>
      <c r="I523" s="156">
        <v>30</v>
      </c>
      <c r="J523" s="173">
        <v>41</v>
      </c>
      <c r="K523" s="87">
        <f t="shared" si="29"/>
        <v>1.2</v>
      </c>
      <c r="L523" s="87">
        <f t="shared" si="30"/>
        <v>1.2</v>
      </c>
      <c r="M523" s="46">
        <f t="shared" si="31"/>
        <v>45</v>
      </c>
      <c r="N523" s="322"/>
      <c r="O523" s="284"/>
      <c r="P523" s="284"/>
      <c r="Q523" s="284"/>
      <c r="R523" s="284"/>
      <c r="S523" s="284"/>
      <c r="T523" s="284"/>
      <c r="U523" s="284"/>
      <c r="V523" s="284"/>
      <c r="W523" s="284"/>
      <c r="X523" s="284"/>
      <c r="Y523" s="284"/>
      <c r="Z523" s="284"/>
      <c r="AA523" s="284"/>
      <c r="AB523" s="284"/>
      <c r="AC523" s="284"/>
      <c r="AD523" s="83"/>
    </row>
    <row r="524" spans="1:30" ht="18" customHeight="1">
      <c r="A524" s="90"/>
      <c r="B524" s="107"/>
      <c r="C524" s="108"/>
      <c r="D524" s="42">
        <v>20200014402</v>
      </c>
      <c r="E524" s="43" t="s">
        <v>288</v>
      </c>
      <c r="F524" s="44" t="s">
        <v>237</v>
      </c>
      <c r="G524" s="139">
        <v>1</v>
      </c>
      <c r="H524" s="137">
        <v>15</v>
      </c>
      <c r="I524" s="156">
        <v>30</v>
      </c>
      <c r="J524" s="173">
        <v>44</v>
      </c>
      <c r="K524" s="87">
        <f t="shared" si="29"/>
        <v>1.2</v>
      </c>
      <c r="L524" s="87">
        <f t="shared" si="30"/>
        <v>1.2</v>
      </c>
      <c r="M524" s="46">
        <f t="shared" si="31"/>
        <v>45</v>
      </c>
      <c r="N524" s="322"/>
      <c r="O524" s="284"/>
      <c r="P524" s="284"/>
      <c r="Q524" s="284"/>
      <c r="R524" s="284"/>
      <c r="S524" s="284"/>
      <c r="T524" s="284"/>
      <c r="U524" s="284"/>
      <c r="V524" s="284"/>
      <c r="W524" s="284"/>
      <c r="X524" s="284"/>
      <c r="Y524" s="284"/>
      <c r="Z524" s="284"/>
      <c r="AA524" s="284"/>
      <c r="AB524" s="284"/>
      <c r="AC524" s="284"/>
      <c r="AD524" s="83"/>
    </row>
    <row r="525" spans="1:30" ht="18" customHeight="1">
      <c r="A525" s="90"/>
      <c r="B525" s="107"/>
      <c r="C525" s="108"/>
      <c r="D525" s="42">
        <v>71400174901</v>
      </c>
      <c r="E525" s="43" t="s">
        <v>278</v>
      </c>
      <c r="F525" s="44" t="s">
        <v>243</v>
      </c>
      <c r="G525" s="139">
        <v>1</v>
      </c>
      <c r="H525" s="137">
        <v>32</v>
      </c>
      <c r="I525" s="156">
        <v>28</v>
      </c>
      <c r="J525" s="173">
        <v>47</v>
      </c>
      <c r="K525" s="87">
        <f t="shared" si="29"/>
        <v>1.2</v>
      </c>
      <c r="L525" s="87">
        <f t="shared" si="30"/>
        <v>1.2</v>
      </c>
      <c r="M525" s="46">
        <f t="shared" si="31"/>
        <v>63.6</v>
      </c>
      <c r="N525" s="322"/>
      <c r="O525" s="284"/>
      <c r="P525" s="284"/>
      <c r="Q525" s="284"/>
      <c r="R525" s="284"/>
      <c r="S525" s="284"/>
      <c r="T525" s="284"/>
      <c r="U525" s="284"/>
      <c r="V525" s="284"/>
      <c r="W525" s="284"/>
      <c r="X525" s="284"/>
      <c r="Y525" s="284"/>
      <c r="Z525" s="284"/>
      <c r="AA525" s="284"/>
      <c r="AB525" s="284"/>
      <c r="AC525" s="284"/>
      <c r="AD525" s="83"/>
    </row>
    <row r="526" spans="1:30" ht="18" customHeight="1">
      <c r="A526" s="90"/>
      <c r="B526" s="107"/>
      <c r="C526" s="108"/>
      <c r="D526" s="42">
        <v>71400174902</v>
      </c>
      <c r="E526" s="127" t="s">
        <v>278</v>
      </c>
      <c r="F526" s="184" t="s">
        <v>242</v>
      </c>
      <c r="G526" s="139">
        <v>1</v>
      </c>
      <c r="H526" s="137">
        <v>0</v>
      </c>
      <c r="I526" s="156">
        <v>28</v>
      </c>
      <c r="J526" s="173">
        <v>40</v>
      </c>
      <c r="K526" s="87">
        <f t="shared" si="29"/>
        <v>0</v>
      </c>
      <c r="L526" s="87">
        <f t="shared" si="30"/>
        <v>1.2</v>
      </c>
      <c r="M526" s="46">
        <f t="shared" si="31"/>
        <v>25.2</v>
      </c>
      <c r="N526" s="322"/>
      <c r="O526" s="284"/>
      <c r="P526" s="284"/>
      <c r="Q526" s="284"/>
      <c r="R526" s="284"/>
      <c r="S526" s="284"/>
      <c r="T526" s="284"/>
      <c r="U526" s="284"/>
      <c r="V526" s="284"/>
      <c r="W526" s="284"/>
      <c r="X526" s="284"/>
      <c r="Y526" s="284"/>
      <c r="Z526" s="284"/>
      <c r="AA526" s="284"/>
      <c r="AB526" s="284"/>
      <c r="AC526" s="284"/>
      <c r="AD526" s="83"/>
    </row>
    <row r="527" spans="1:30" ht="18" customHeight="1">
      <c r="A527" s="90"/>
      <c r="B527" s="107"/>
      <c r="C527" s="108"/>
      <c r="D527" s="42">
        <v>71400174902</v>
      </c>
      <c r="E527" s="43" t="s">
        <v>278</v>
      </c>
      <c r="F527" s="44" t="s">
        <v>242</v>
      </c>
      <c r="G527" s="139">
        <v>1</v>
      </c>
      <c r="H527" s="137">
        <v>0</v>
      </c>
      <c r="I527" s="156">
        <v>28</v>
      </c>
      <c r="J527" s="173">
        <v>40</v>
      </c>
      <c r="K527" s="87">
        <f t="shared" si="29"/>
        <v>0</v>
      </c>
      <c r="L527" s="87">
        <f t="shared" si="30"/>
        <v>1.2</v>
      </c>
      <c r="M527" s="46">
        <f t="shared" si="31"/>
        <v>25.2</v>
      </c>
      <c r="N527" s="322"/>
      <c r="O527" s="284"/>
      <c r="P527" s="284"/>
      <c r="Q527" s="284"/>
      <c r="R527" s="284"/>
      <c r="S527" s="284"/>
      <c r="T527" s="284"/>
      <c r="U527" s="284"/>
      <c r="V527" s="284"/>
      <c r="W527" s="284"/>
      <c r="X527" s="284"/>
      <c r="Y527" s="284"/>
      <c r="Z527" s="284"/>
      <c r="AA527" s="284"/>
      <c r="AB527" s="284"/>
      <c r="AC527" s="284"/>
      <c r="AD527" s="83"/>
    </row>
    <row r="528" spans="1:30" ht="18" customHeight="1">
      <c r="A528" s="121"/>
      <c r="B528" s="107"/>
      <c r="C528" s="108"/>
      <c r="D528" s="42"/>
      <c r="E528" s="43" t="s">
        <v>173</v>
      </c>
      <c r="F528" s="44" t="s">
        <v>320</v>
      </c>
      <c r="G528" s="139"/>
      <c r="H528" s="137"/>
      <c r="I528" s="156"/>
      <c r="J528" s="173"/>
      <c r="K528" s="87">
        <f t="shared" si="29"/>
        <v>0</v>
      </c>
      <c r="L528" s="87">
        <f t="shared" si="30"/>
        <v>0</v>
      </c>
      <c r="M528" s="46">
        <f t="shared" si="31"/>
        <v>0</v>
      </c>
      <c r="N528" s="322"/>
      <c r="O528" s="306"/>
      <c r="P528" s="306"/>
      <c r="Q528" s="306"/>
      <c r="R528" s="306"/>
      <c r="S528" s="306"/>
      <c r="T528" s="306"/>
      <c r="U528" s="306"/>
      <c r="V528" s="306"/>
      <c r="W528" s="306"/>
      <c r="X528" s="306"/>
      <c r="Y528" s="306"/>
      <c r="Z528" s="306"/>
      <c r="AA528" s="306"/>
      <c r="AB528" s="306"/>
      <c r="AC528" s="306"/>
      <c r="AD528" s="83"/>
    </row>
    <row r="529" spans="1:30" ht="18" customHeight="1">
      <c r="A529" s="121"/>
      <c r="B529" s="107"/>
      <c r="C529" s="108"/>
      <c r="D529" s="42"/>
      <c r="E529" s="43" t="s">
        <v>441</v>
      </c>
      <c r="F529" s="44" t="s">
        <v>319</v>
      </c>
      <c r="G529" s="139">
        <v>2</v>
      </c>
      <c r="H529" s="137">
        <v>45</v>
      </c>
      <c r="I529" s="156"/>
      <c r="J529" s="173">
        <v>40</v>
      </c>
      <c r="K529" s="87">
        <f t="shared" si="29"/>
        <v>1.2</v>
      </c>
      <c r="L529" s="87">
        <f t="shared" si="30"/>
        <v>0</v>
      </c>
      <c r="M529" s="46">
        <f t="shared" si="31"/>
        <v>54</v>
      </c>
      <c r="N529" s="322"/>
      <c r="O529" s="306"/>
      <c r="P529" s="306"/>
      <c r="Q529" s="306"/>
      <c r="R529" s="306"/>
      <c r="S529" s="306"/>
      <c r="T529" s="306"/>
      <c r="U529" s="306"/>
      <c r="V529" s="306"/>
      <c r="W529" s="306"/>
      <c r="X529" s="306"/>
      <c r="Y529" s="306"/>
      <c r="Z529" s="306"/>
      <c r="AA529" s="306"/>
      <c r="AB529" s="306"/>
      <c r="AC529" s="306"/>
      <c r="AD529" s="83"/>
    </row>
    <row r="530" spans="1:30" s="225" customFormat="1" ht="18" customHeight="1">
      <c r="A530" s="121"/>
      <c r="B530" s="107"/>
      <c r="C530" s="108"/>
      <c r="D530" s="42"/>
      <c r="E530" s="43" t="s">
        <v>515</v>
      </c>
      <c r="F530" s="44" t="s">
        <v>319</v>
      </c>
      <c r="G530" s="139">
        <v>2</v>
      </c>
      <c r="H530" s="137"/>
      <c r="I530" s="156">
        <v>30</v>
      </c>
      <c r="J530" s="173">
        <v>40</v>
      </c>
      <c r="K530" s="87">
        <f t="shared" si="29"/>
        <v>0</v>
      </c>
      <c r="L530" s="87">
        <f t="shared" si="30"/>
        <v>1.2</v>
      </c>
      <c r="M530" s="46">
        <f t="shared" si="31"/>
        <v>27</v>
      </c>
      <c r="N530" s="322"/>
      <c r="O530" s="306"/>
      <c r="P530" s="306"/>
      <c r="Q530" s="306"/>
      <c r="R530" s="306"/>
      <c r="S530" s="306"/>
      <c r="T530" s="306"/>
      <c r="U530" s="306"/>
      <c r="V530" s="306"/>
      <c r="W530" s="306"/>
      <c r="X530" s="306"/>
      <c r="Y530" s="306"/>
      <c r="Z530" s="306"/>
      <c r="AA530" s="306"/>
      <c r="AB530" s="306"/>
      <c r="AC530" s="306"/>
      <c r="AD530" s="83"/>
    </row>
    <row r="531" spans="1:30" s="225" customFormat="1" ht="18" customHeight="1">
      <c r="A531" s="121"/>
      <c r="B531" s="107"/>
      <c r="C531" s="108"/>
      <c r="D531" s="42"/>
      <c r="E531" s="43" t="s">
        <v>515</v>
      </c>
      <c r="F531" s="44" t="s">
        <v>319</v>
      </c>
      <c r="G531" s="139">
        <v>2</v>
      </c>
      <c r="H531" s="137"/>
      <c r="I531" s="156">
        <v>30</v>
      </c>
      <c r="J531" s="173">
        <v>40</v>
      </c>
      <c r="K531" s="87">
        <f t="shared" si="29"/>
        <v>0</v>
      </c>
      <c r="L531" s="87">
        <f t="shared" si="30"/>
        <v>1.2</v>
      </c>
      <c r="M531" s="46">
        <f t="shared" si="31"/>
        <v>27</v>
      </c>
      <c r="N531" s="322"/>
      <c r="O531" s="306"/>
      <c r="P531" s="306"/>
      <c r="Q531" s="306"/>
      <c r="R531" s="306"/>
      <c r="S531" s="306"/>
      <c r="T531" s="306"/>
      <c r="U531" s="306"/>
      <c r="V531" s="306"/>
      <c r="W531" s="306"/>
      <c r="X531" s="306"/>
      <c r="Y531" s="306"/>
      <c r="Z531" s="306"/>
      <c r="AA531" s="306"/>
      <c r="AB531" s="306"/>
      <c r="AC531" s="306"/>
      <c r="AD531" s="83"/>
    </row>
    <row r="532" spans="1:30" ht="18" customHeight="1">
      <c r="A532" s="121"/>
      <c r="B532" s="107"/>
      <c r="C532" s="108"/>
      <c r="D532" s="42"/>
      <c r="E532" s="43" t="s">
        <v>288</v>
      </c>
      <c r="F532" s="44" t="s">
        <v>324</v>
      </c>
      <c r="G532" s="139">
        <v>2</v>
      </c>
      <c r="H532" s="137">
        <v>15</v>
      </c>
      <c r="I532" s="156">
        <v>30</v>
      </c>
      <c r="J532" s="173">
        <v>40</v>
      </c>
      <c r="K532" s="87">
        <f t="shared" si="29"/>
        <v>1.2</v>
      </c>
      <c r="L532" s="87">
        <f t="shared" si="30"/>
        <v>1.2</v>
      </c>
      <c r="M532" s="46">
        <f t="shared" si="31"/>
        <v>45</v>
      </c>
      <c r="N532" s="322"/>
      <c r="O532" s="306"/>
      <c r="P532" s="306"/>
      <c r="Q532" s="306"/>
      <c r="R532" s="306"/>
      <c r="S532" s="306"/>
      <c r="T532" s="306"/>
      <c r="U532" s="306"/>
      <c r="V532" s="306"/>
      <c r="W532" s="306"/>
      <c r="X532" s="306"/>
      <c r="Y532" s="306"/>
      <c r="Z532" s="306"/>
      <c r="AA532" s="306"/>
      <c r="AB532" s="306"/>
      <c r="AC532" s="306"/>
      <c r="AD532" s="83"/>
    </row>
    <row r="533" spans="1:30" s="225" customFormat="1" ht="18" customHeight="1">
      <c r="A533" s="121"/>
      <c r="B533" s="107"/>
      <c r="C533" s="108"/>
      <c r="D533" s="42"/>
      <c r="E533" s="43" t="s">
        <v>288</v>
      </c>
      <c r="F533" s="44" t="s">
        <v>325</v>
      </c>
      <c r="G533" s="139">
        <v>2</v>
      </c>
      <c r="H533" s="137">
        <v>15</v>
      </c>
      <c r="I533" s="156">
        <v>30</v>
      </c>
      <c r="J533" s="173">
        <v>40</v>
      </c>
      <c r="K533" s="87">
        <f t="shared" si="29"/>
        <v>1.2</v>
      </c>
      <c r="L533" s="87">
        <f t="shared" si="30"/>
        <v>1.2</v>
      </c>
      <c r="M533" s="46">
        <f t="shared" si="31"/>
        <v>45</v>
      </c>
      <c r="N533" s="322"/>
      <c r="O533" s="306"/>
      <c r="P533" s="306"/>
      <c r="Q533" s="306"/>
      <c r="R533" s="306"/>
      <c r="S533" s="306"/>
      <c r="T533" s="306"/>
      <c r="U533" s="306"/>
      <c r="V533" s="306"/>
      <c r="W533" s="306"/>
      <c r="X533" s="306"/>
      <c r="Y533" s="306"/>
      <c r="Z533" s="306"/>
      <c r="AA533" s="306"/>
      <c r="AB533" s="306"/>
      <c r="AC533" s="306"/>
      <c r="AD533" s="83"/>
    </row>
    <row r="534" spans="1:30" s="225" customFormat="1" ht="18" customHeight="1">
      <c r="A534" s="121"/>
      <c r="B534" s="107"/>
      <c r="C534" s="108"/>
      <c r="D534" s="42"/>
      <c r="E534" s="43" t="s">
        <v>287</v>
      </c>
      <c r="F534" s="44" t="s">
        <v>243</v>
      </c>
      <c r="G534" s="139">
        <v>2</v>
      </c>
      <c r="H534" s="137">
        <v>15</v>
      </c>
      <c r="I534" s="156">
        <v>30</v>
      </c>
      <c r="J534" s="173">
        <v>40</v>
      </c>
      <c r="K534" s="87">
        <f t="shared" si="29"/>
        <v>1.2</v>
      </c>
      <c r="L534" s="87">
        <f t="shared" si="30"/>
        <v>1.2</v>
      </c>
      <c r="M534" s="46">
        <f t="shared" si="31"/>
        <v>45</v>
      </c>
      <c r="N534" s="322"/>
      <c r="O534" s="306"/>
      <c r="P534" s="306"/>
      <c r="Q534" s="306"/>
      <c r="R534" s="306"/>
      <c r="S534" s="306"/>
      <c r="T534" s="306"/>
      <c r="U534" s="306"/>
      <c r="V534" s="306"/>
      <c r="W534" s="306"/>
      <c r="X534" s="306"/>
      <c r="Y534" s="306"/>
      <c r="Z534" s="306"/>
      <c r="AA534" s="306"/>
      <c r="AB534" s="306"/>
      <c r="AC534" s="306"/>
      <c r="AD534" s="83"/>
    </row>
    <row r="535" spans="1:30" s="225" customFormat="1" ht="18" customHeight="1">
      <c r="A535" s="121"/>
      <c r="B535" s="107"/>
      <c r="C535" s="108"/>
      <c r="D535" s="42"/>
      <c r="E535" s="43" t="s">
        <v>443</v>
      </c>
      <c r="F535" s="44" t="s">
        <v>262</v>
      </c>
      <c r="G535" s="139">
        <v>2</v>
      </c>
      <c r="H535" s="137">
        <v>19</v>
      </c>
      <c r="I535" s="156"/>
      <c r="J535" s="173">
        <v>40</v>
      </c>
      <c r="K535" s="87">
        <f t="shared" si="29"/>
        <v>1.2</v>
      </c>
      <c r="L535" s="87">
        <f t="shared" si="30"/>
        <v>0</v>
      </c>
      <c r="M535" s="46">
        <f t="shared" si="31"/>
        <v>22.8</v>
      </c>
      <c r="N535" s="322"/>
      <c r="O535" s="306"/>
      <c r="P535" s="306"/>
      <c r="Q535" s="306"/>
      <c r="R535" s="306"/>
      <c r="S535" s="306"/>
      <c r="T535" s="306"/>
      <c r="U535" s="306"/>
      <c r="V535" s="306"/>
      <c r="W535" s="306"/>
      <c r="X535" s="306"/>
      <c r="Y535" s="306"/>
      <c r="Z535" s="306"/>
      <c r="AA535" s="306"/>
      <c r="AB535" s="306"/>
      <c r="AC535" s="306"/>
      <c r="AD535" s="83"/>
    </row>
    <row r="536" spans="1:30" s="225" customFormat="1" ht="18" customHeight="1">
      <c r="A536" s="121"/>
      <c r="B536" s="107"/>
      <c r="C536" s="108"/>
      <c r="D536" s="42"/>
      <c r="E536" s="43" t="s">
        <v>516</v>
      </c>
      <c r="F536" s="44" t="s">
        <v>262</v>
      </c>
      <c r="G536" s="139">
        <v>2</v>
      </c>
      <c r="H536" s="137"/>
      <c r="I536" s="156">
        <v>41</v>
      </c>
      <c r="J536" s="173">
        <v>40</v>
      </c>
      <c r="K536" s="87">
        <f t="shared" si="29"/>
        <v>0</v>
      </c>
      <c r="L536" s="87">
        <f t="shared" si="30"/>
        <v>1.2</v>
      </c>
      <c r="M536" s="46">
        <f t="shared" si="31"/>
        <v>36.9</v>
      </c>
      <c r="N536" s="322"/>
      <c r="O536" s="306"/>
      <c r="P536" s="306"/>
      <c r="Q536" s="306"/>
      <c r="R536" s="306"/>
      <c r="S536" s="306"/>
      <c r="T536" s="306"/>
      <c r="U536" s="306"/>
      <c r="V536" s="306"/>
      <c r="W536" s="306"/>
      <c r="X536" s="306"/>
      <c r="Y536" s="306"/>
      <c r="Z536" s="306"/>
      <c r="AA536" s="306"/>
      <c r="AB536" s="306"/>
      <c r="AC536" s="306"/>
      <c r="AD536" s="83"/>
    </row>
    <row r="537" spans="1:30" s="225" customFormat="1" ht="18" customHeight="1">
      <c r="A537" s="121"/>
      <c r="B537" s="107"/>
      <c r="C537" s="108"/>
      <c r="D537" s="42"/>
      <c r="E537" s="43" t="s">
        <v>517</v>
      </c>
      <c r="F537" s="44" t="s">
        <v>413</v>
      </c>
      <c r="G537" s="139">
        <v>2</v>
      </c>
      <c r="H537" s="137"/>
      <c r="I537" s="156">
        <v>41</v>
      </c>
      <c r="J537" s="173">
        <v>40</v>
      </c>
      <c r="K537" s="87">
        <f t="shared" si="29"/>
        <v>0</v>
      </c>
      <c r="L537" s="87">
        <f t="shared" si="30"/>
        <v>1.2</v>
      </c>
      <c r="M537" s="46">
        <f t="shared" si="31"/>
        <v>36.9</v>
      </c>
      <c r="N537" s="322"/>
      <c r="O537" s="306"/>
      <c r="P537" s="306"/>
      <c r="Q537" s="306"/>
      <c r="R537" s="306"/>
      <c r="S537" s="306"/>
      <c r="T537" s="306"/>
      <c r="U537" s="306"/>
      <c r="V537" s="306"/>
      <c r="W537" s="306"/>
      <c r="X537" s="306"/>
      <c r="Y537" s="306"/>
      <c r="Z537" s="306"/>
      <c r="AA537" s="306"/>
      <c r="AB537" s="306"/>
      <c r="AC537" s="306"/>
      <c r="AD537" s="83"/>
    </row>
    <row r="538" spans="1:30" ht="18" customHeight="1">
      <c r="A538" s="104">
        <v>27</v>
      </c>
      <c r="B538" s="91" t="s">
        <v>127</v>
      </c>
      <c r="C538" s="101" t="s">
        <v>128</v>
      </c>
      <c r="D538" s="42">
        <v>71400119925</v>
      </c>
      <c r="E538" s="43" t="s">
        <v>161</v>
      </c>
      <c r="F538" s="44" t="s">
        <v>164</v>
      </c>
      <c r="G538" s="170">
        <v>1</v>
      </c>
      <c r="H538" s="140">
        <v>30</v>
      </c>
      <c r="I538" s="140">
        <v>60</v>
      </c>
      <c r="J538" s="173">
        <v>36</v>
      </c>
      <c r="K538" s="87">
        <f t="shared" si="29"/>
        <v>1.2</v>
      </c>
      <c r="L538" s="87">
        <f t="shared" si="30"/>
        <v>1.2</v>
      </c>
      <c r="M538" s="46">
        <f t="shared" si="31"/>
        <v>90</v>
      </c>
      <c r="N538" s="321">
        <v>67.5</v>
      </c>
      <c r="O538" s="314"/>
      <c r="P538" s="307">
        <f>SUM(M538:M558)+N538+O538</f>
        <v>1237.7</v>
      </c>
      <c r="Q538" s="314">
        <v>0</v>
      </c>
      <c r="R538" s="307">
        <v>56</v>
      </c>
      <c r="S538" s="309">
        <v>450</v>
      </c>
      <c r="T538" s="314">
        <v>450</v>
      </c>
      <c r="U538" s="309">
        <v>112</v>
      </c>
      <c r="V538" s="317">
        <v>112</v>
      </c>
      <c r="W538" s="309">
        <v>56</v>
      </c>
      <c r="X538" s="314">
        <v>56</v>
      </c>
      <c r="Y538" s="307">
        <f>ROUND((P538-T538),1)</f>
        <v>787.7</v>
      </c>
      <c r="Z538" s="305">
        <f>IF(OR(SUM(V538)="",SUM(Q538)=""),0,IF(OR(SUM(U538)=320,SUM(V538)&gt;0),ROUND((SUM(Q538)-SUM(V538)),1),0))</f>
        <v>-112</v>
      </c>
      <c r="AA538" s="305">
        <f>IF(OR(SUM(X538:X558)="",SUM(R538:R558)=""),0,IF(OR(SUM(W538:W558)=160,SUM(X538:X558)&gt;0),ROUND((SUM(R538:R558)-SUM(X538:X558)),1),0))</f>
        <v>0</v>
      </c>
      <c r="AB538" s="323"/>
      <c r="AC538" s="308">
        <f>SUM(Y538:AA558)</f>
        <v>675.7</v>
      </c>
      <c r="AD538" s="83"/>
    </row>
    <row r="539" spans="1:30" ht="18" customHeight="1">
      <c r="A539" s="90"/>
      <c r="B539" s="107"/>
      <c r="C539" s="108"/>
      <c r="D539" s="42">
        <v>71400119905</v>
      </c>
      <c r="E539" s="43" t="s">
        <v>161</v>
      </c>
      <c r="F539" s="44" t="s">
        <v>165</v>
      </c>
      <c r="G539" s="170">
        <v>1</v>
      </c>
      <c r="H539" s="140">
        <v>30</v>
      </c>
      <c r="I539" s="140">
        <v>60</v>
      </c>
      <c r="J539" s="173">
        <v>39</v>
      </c>
      <c r="K539" s="87">
        <f t="shared" si="29"/>
        <v>1.2</v>
      </c>
      <c r="L539" s="87">
        <f t="shared" si="30"/>
        <v>1.2</v>
      </c>
      <c r="M539" s="46">
        <f t="shared" si="31"/>
        <v>90</v>
      </c>
      <c r="N539" s="322"/>
      <c r="O539" s="315"/>
      <c r="P539" s="312"/>
      <c r="Q539" s="315"/>
      <c r="R539" s="312"/>
      <c r="S539" s="310"/>
      <c r="T539" s="315"/>
      <c r="U539" s="310"/>
      <c r="V539" s="318"/>
      <c r="W539" s="310"/>
      <c r="X539" s="315"/>
      <c r="Y539" s="312"/>
      <c r="Z539" s="325"/>
      <c r="AA539" s="325"/>
      <c r="AB539" s="324"/>
      <c r="AC539" s="320"/>
      <c r="AD539" s="83"/>
    </row>
    <row r="540" spans="1:30" ht="18" customHeight="1">
      <c r="A540" s="90"/>
      <c r="B540" s="107"/>
      <c r="C540" s="108"/>
      <c r="D540" s="42">
        <v>21100180101</v>
      </c>
      <c r="E540" s="43" t="s">
        <v>166</v>
      </c>
      <c r="F540" s="44" t="s">
        <v>167</v>
      </c>
      <c r="G540" s="170">
        <v>1</v>
      </c>
      <c r="H540" s="140">
        <v>15</v>
      </c>
      <c r="I540" s="140">
        <v>60</v>
      </c>
      <c r="J540" s="173">
        <v>17</v>
      </c>
      <c r="K540" s="87">
        <f t="shared" si="29"/>
        <v>1</v>
      </c>
      <c r="L540" s="87">
        <f t="shared" si="30"/>
        <v>1</v>
      </c>
      <c r="M540" s="46">
        <f t="shared" si="31"/>
        <v>60</v>
      </c>
      <c r="N540" s="322"/>
      <c r="O540" s="315"/>
      <c r="P540" s="312"/>
      <c r="Q540" s="315"/>
      <c r="R540" s="312"/>
      <c r="S540" s="310"/>
      <c r="T540" s="315"/>
      <c r="U540" s="310"/>
      <c r="V540" s="318"/>
      <c r="W540" s="310"/>
      <c r="X540" s="315"/>
      <c r="Y540" s="312"/>
      <c r="Z540" s="325"/>
      <c r="AA540" s="325"/>
      <c r="AB540" s="324"/>
      <c r="AC540" s="320"/>
      <c r="AD540" s="83"/>
    </row>
    <row r="541" spans="1:30" ht="18" customHeight="1">
      <c r="A541" s="90"/>
      <c r="B541" s="107"/>
      <c r="C541" s="108"/>
      <c r="D541" s="42">
        <v>21100149701</v>
      </c>
      <c r="E541" s="43" t="s">
        <v>168</v>
      </c>
      <c r="F541" s="44" t="s">
        <v>169</v>
      </c>
      <c r="G541" s="170">
        <v>1</v>
      </c>
      <c r="H541" s="142">
        <v>30</v>
      </c>
      <c r="I541" s="142">
        <v>30</v>
      </c>
      <c r="J541" s="173">
        <v>37</v>
      </c>
      <c r="K541" s="87">
        <f t="shared" si="29"/>
        <v>1.2</v>
      </c>
      <c r="L541" s="87">
        <f t="shared" si="30"/>
        <v>1.2</v>
      </c>
      <c r="M541" s="46">
        <f t="shared" si="31"/>
        <v>63</v>
      </c>
      <c r="N541" s="322"/>
      <c r="O541" s="315"/>
      <c r="P541" s="312"/>
      <c r="Q541" s="315"/>
      <c r="R541" s="312"/>
      <c r="S541" s="310"/>
      <c r="T541" s="315"/>
      <c r="U541" s="310"/>
      <c r="V541" s="318"/>
      <c r="W541" s="310"/>
      <c r="X541" s="315"/>
      <c r="Y541" s="312"/>
      <c r="Z541" s="325"/>
      <c r="AA541" s="325"/>
      <c r="AB541" s="324"/>
      <c r="AC541" s="320"/>
      <c r="AD541" s="83"/>
    </row>
    <row r="542" spans="1:30" ht="18" customHeight="1">
      <c r="A542" s="90"/>
      <c r="B542" s="107"/>
      <c r="C542" s="108"/>
      <c r="D542" s="42">
        <v>21100149702</v>
      </c>
      <c r="E542" s="43" t="s">
        <v>168</v>
      </c>
      <c r="F542" s="44" t="s">
        <v>170</v>
      </c>
      <c r="G542" s="170">
        <v>1</v>
      </c>
      <c r="H542" s="142">
        <v>30</v>
      </c>
      <c r="I542" s="142">
        <v>30</v>
      </c>
      <c r="J542" s="173">
        <v>33</v>
      </c>
      <c r="K542" s="87">
        <f t="shared" si="29"/>
        <v>1</v>
      </c>
      <c r="L542" s="87">
        <f t="shared" si="30"/>
        <v>1.1000000000000001</v>
      </c>
      <c r="M542" s="46">
        <f t="shared" si="31"/>
        <v>54.8</v>
      </c>
      <c r="N542" s="322"/>
      <c r="O542" s="315"/>
      <c r="P542" s="312"/>
      <c r="Q542" s="315"/>
      <c r="R542" s="312"/>
      <c r="S542" s="310"/>
      <c r="T542" s="315"/>
      <c r="U542" s="310"/>
      <c r="V542" s="318"/>
      <c r="W542" s="310"/>
      <c r="X542" s="315"/>
      <c r="Y542" s="312"/>
      <c r="Z542" s="325"/>
      <c r="AA542" s="325"/>
      <c r="AB542" s="324"/>
      <c r="AC542" s="320"/>
      <c r="AD542" s="83"/>
    </row>
    <row r="543" spans="1:30" ht="18" customHeight="1">
      <c r="A543" s="90"/>
      <c r="B543" s="107"/>
      <c r="C543" s="108"/>
      <c r="D543" s="42">
        <v>21100150101</v>
      </c>
      <c r="E543" s="43" t="s">
        <v>171</v>
      </c>
      <c r="F543" s="44" t="s">
        <v>169</v>
      </c>
      <c r="G543" s="170">
        <v>1</v>
      </c>
      <c r="H543" s="140">
        <v>15</v>
      </c>
      <c r="I543" s="140">
        <v>30</v>
      </c>
      <c r="J543" s="173">
        <v>37</v>
      </c>
      <c r="K543" s="87">
        <f t="shared" si="29"/>
        <v>1.2</v>
      </c>
      <c r="L543" s="87">
        <f t="shared" si="30"/>
        <v>1.2</v>
      </c>
      <c r="M543" s="46">
        <f t="shared" si="31"/>
        <v>45</v>
      </c>
      <c r="N543" s="322"/>
      <c r="O543" s="315"/>
      <c r="P543" s="312"/>
      <c r="Q543" s="315"/>
      <c r="R543" s="312"/>
      <c r="S543" s="310"/>
      <c r="T543" s="315"/>
      <c r="U543" s="310"/>
      <c r="V543" s="318"/>
      <c r="W543" s="310"/>
      <c r="X543" s="315"/>
      <c r="Y543" s="312"/>
      <c r="Z543" s="325"/>
      <c r="AA543" s="325"/>
      <c r="AB543" s="324"/>
      <c r="AC543" s="320"/>
      <c r="AD543" s="83"/>
    </row>
    <row r="544" spans="1:30" ht="18" customHeight="1">
      <c r="A544" s="90"/>
      <c r="B544" s="107"/>
      <c r="C544" s="108"/>
      <c r="D544" s="42">
        <v>21100150102</v>
      </c>
      <c r="E544" s="43" t="s">
        <v>171</v>
      </c>
      <c r="F544" s="44" t="s">
        <v>170</v>
      </c>
      <c r="G544" s="170">
        <v>1</v>
      </c>
      <c r="H544" s="140">
        <v>15</v>
      </c>
      <c r="I544" s="140">
        <v>30</v>
      </c>
      <c r="J544" s="173">
        <v>33</v>
      </c>
      <c r="K544" s="87">
        <f t="shared" si="29"/>
        <v>1</v>
      </c>
      <c r="L544" s="87">
        <f t="shared" si="30"/>
        <v>1.1000000000000001</v>
      </c>
      <c r="M544" s="46">
        <f t="shared" si="31"/>
        <v>39.799999999999997</v>
      </c>
      <c r="N544" s="322"/>
      <c r="O544" s="315"/>
      <c r="P544" s="312"/>
      <c r="Q544" s="315"/>
      <c r="R544" s="312"/>
      <c r="S544" s="310"/>
      <c r="T544" s="315"/>
      <c r="U544" s="310"/>
      <c r="V544" s="318"/>
      <c r="W544" s="310"/>
      <c r="X544" s="315"/>
      <c r="Y544" s="312"/>
      <c r="Z544" s="325"/>
      <c r="AA544" s="325"/>
      <c r="AB544" s="324"/>
      <c r="AC544" s="320"/>
      <c r="AD544" s="83"/>
    </row>
    <row r="545" spans="1:30" ht="18" customHeight="1">
      <c r="A545" s="90"/>
      <c r="B545" s="107"/>
      <c r="C545" s="108"/>
      <c r="D545" s="42">
        <v>21100119808</v>
      </c>
      <c r="E545" s="43" t="s">
        <v>161</v>
      </c>
      <c r="F545" s="44" t="s">
        <v>172</v>
      </c>
      <c r="G545" s="170">
        <v>1</v>
      </c>
      <c r="H545" s="142">
        <v>30</v>
      </c>
      <c r="I545" s="142">
        <v>0</v>
      </c>
      <c r="J545" s="173">
        <v>67</v>
      </c>
      <c r="K545" s="87">
        <f t="shared" si="29"/>
        <v>1.3</v>
      </c>
      <c r="L545" s="87">
        <f t="shared" si="30"/>
        <v>0</v>
      </c>
      <c r="M545" s="46">
        <f t="shared" si="31"/>
        <v>39</v>
      </c>
      <c r="N545" s="322"/>
      <c r="O545" s="315"/>
      <c r="P545" s="312"/>
      <c r="Q545" s="315"/>
      <c r="R545" s="312"/>
      <c r="S545" s="310"/>
      <c r="T545" s="315"/>
      <c r="U545" s="310"/>
      <c r="V545" s="318"/>
      <c r="W545" s="310"/>
      <c r="X545" s="315"/>
      <c r="Y545" s="312"/>
      <c r="Z545" s="325"/>
      <c r="AA545" s="325"/>
      <c r="AB545" s="324"/>
      <c r="AC545" s="320"/>
      <c r="AD545" s="83"/>
    </row>
    <row r="546" spans="1:30" ht="18" customHeight="1">
      <c r="A546" s="90"/>
      <c r="B546" s="107"/>
      <c r="C546" s="108"/>
      <c r="D546" s="42">
        <v>21100119808</v>
      </c>
      <c r="E546" s="43" t="s">
        <v>161</v>
      </c>
      <c r="F546" s="44" t="s">
        <v>172</v>
      </c>
      <c r="G546" s="170">
        <v>1</v>
      </c>
      <c r="H546" s="142">
        <v>0</v>
      </c>
      <c r="I546" s="142">
        <v>30</v>
      </c>
      <c r="J546" s="173">
        <v>33</v>
      </c>
      <c r="K546" s="87">
        <f t="shared" si="29"/>
        <v>0</v>
      </c>
      <c r="L546" s="87">
        <f t="shared" si="30"/>
        <v>1.1000000000000001</v>
      </c>
      <c r="M546" s="46">
        <f t="shared" si="31"/>
        <v>24.8</v>
      </c>
      <c r="N546" s="322"/>
      <c r="O546" s="315"/>
      <c r="P546" s="312"/>
      <c r="Q546" s="315"/>
      <c r="R546" s="312"/>
      <c r="S546" s="310"/>
      <c r="T546" s="315"/>
      <c r="U546" s="310"/>
      <c r="V546" s="318"/>
      <c r="W546" s="310"/>
      <c r="X546" s="315"/>
      <c r="Y546" s="312"/>
      <c r="Z546" s="325"/>
      <c r="AA546" s="325"/>
      <c r="AB546" s="324"/>
      <c r="AC546" s="320"/>
      <c r="AD546" s="83"/>
    </row>
    <row r="547" spans="1:30" ht="18" customHeight="1">
      <c r="A547" s="90"/>
      <c r="B547" s="107"/>
      <c r="C547" s="108"/>
      <c r="D547" s="42">
        <v>21100119808</v>
      </c>
      <c r="E547" s="43" t="s">
        <v>161</v>
      </c>
      <c r="F547" s="44" t="s">
        <v>172</v>
      </c>
      <c r="G547" s="170">
        <v>1</v>
      </c>
      <c r="H547" s="142">
        <v>0</v>
      </c>
      <c r="I547" s="142">
        <v>30</v>
      </c>
      <c r="J547" s="173">
        <v>34</v>
      </c>
      <c r="K547" s="87">
        <f t="shared" si="29"/>
        <v>0</v>
      </c>
      <c r="L547" s="87">
        <f t="shared" si="30"/>
        <v>1.1000000000000001</v>
      </c>
      <c r="M547" s="46">
        <f t="shared" si="31"/>
        <v>24.8</v>
      </c>
      <c r="N547" s="322"/>
      <c r="O547" s="315"/>
      <c r="P547" s="312"/>
      <c r="Q547" s="315"/>
      <c r="R547" s="312"/>
      <c r="S547" s="310"/>
      <c r="T547" s="315"/>
      <c r="U547" s="310"/>
      <c r="V547" s="318"/>
      <c r="W547" s="310"/>
      <c r="X547" s="315"/>
      <c r="Y547" s="312"/>
      <c r="Z547" s="325"/>
      <c r="AA547" s="325"/>
      <c r="AB547" s="324"/>
      <c r="AC547" s="320"/>
      <c r="AD547" s="83"/>
    </row>
    <row r="548" spans="1:30" s="133" customFormat="1" ht="18" customHeight="1">
      <c r="A548" s="129"/>
      <c r="B548" s="130"/>
      <c r="C548" s="131"/>
      <c r="D548" s="126"/>
      <c r="E548" s="127" t="s">
        <v>173</v>
      </c>
      <c r="F548" s="128" t="s">
        <v>169</v>
      </c>
      <c r="G548" s="174">
        <v>1</v>
      </c>
      <c r="H548" s="200">
        <v>15</v>
      </c>
      <c r="I548" s="200">
        <v>0</v>
      </c>
      <c r="J548" s="173"/>
      <c r="K548" s="87">
        <f t="shared" si="29"/>
        <v>0</v>
      </c>
      <c r="L548" s="87">
        <f t="shared" si="30"/>
        <v>0</v>
      </c>
      <c r="M548" s="46">
        <f t="shared" si="31"/>
        <v>0</v>
      </c>
      <c r="N548" s="322"/>
      <c r="O548" s="315"/>
      <c r="P548" s="312"/>
      <c r="Q548" s="315"/>
      <c r="R548" s="312"/>
      <c r="S548" s="310"/>
      <c r="T548" s="315"/>
      <c r="U548" s="310"/>
      <c r="V548" s="318"/>
      <c r="W548" s="310"/>
      <c r="X548" s="315"/>
      <c r="Y548" s="312"/>
      <c r="Z548" s="325"/>
      <c r="AA548" s="325"/>
      <c r="AB548" s="324"/>
      <c r="AC548" s="320"/>
      <c r="AD548" s="132"/>
    </row>
    <row r="549" spans="1:30" ht="18" customHeight="1">
      <c r="A549" s="121"/>
      <c r="B549" s="107"/>
      <c r="C549" s="108"/>
      <c r="D549" s="42"/>
      <c r="E549" s="43" t="s">
        <v>444</v>
      </c>
      <c r="F549" s="44" t="s">
        <v>183</v>
      </c>
      <c r="G549" s="170">
        <v>2</v>
      </c>
      <c r="H549" s="142">
        <v>30</v>
      </c>
      <c r="I549" s="142">
        <v>30</v>
      </c>
      <c r="J549" s="173">
        <v>40</v>
      </c>
      <c r="K549" s="87">
        <f t="shared" si="29"/>
        <v>1.2</v>
      </c>
      <c r="L549" s="87">
        <f t="shared" si="30"/>
        <v>1.2</v>
      </c>
      <c r="M549" s="46">
        <f t="shared" si="31"/>
        <v>63</v>
      </c>
      <c r="N549" s="322"/>
      <c r="O549" s="315"/>
      <c r="P549" s="312"/>
      <c r="Q549" s="315"/>
      <c r="R549" s="312"/>
      <c r="S549" s="310"/>
      <c r="T549" s="315"/>
      <c r="U549" s="310"/>
      <c r="V549" s="318"/>
      <c r="W549" s="310"/>
      <c r="X549" s="315"/>
      <c r="Y549" s="312"/>
      <c r="Z549" s="325"/>
      <c r="AA549" s="325"/>
      <c r="AB549" s="324"/>
      <c r="AC549" s="320"/>
      <c r="AD549" s="83"/>
    </row>
    <row r="550" spans="1:30" s="225" customFormat="1" ht="18" customHeight="1">
      <c r="A550" s="121"/>
      <c r="B550" s="107"/>
      <c r="C550" s="108"/>
      <c r="D550" s="42"/>
      <c r="E550" s="43" t="s">
        <v>444</v>
      </c>
      <c r="F550" s="44" t="s">
        <v>206</v>
      </c>
      <c r="G550" s="170">
        <v>2</v>
      </c>
      <c r="H550" s="142">
        <v>30</v>
      </c>
      <c r="I550" s="142">
        <v>30</v>
      </c>
      <c r="J550" s="173">
        <v>40</v>
      </c>
      <c r="K550" s="87">
        <f t="shared" si="29"/>
        <v>1.2</v>
      </c>
      <c r="L550" s="87">
        <f t="shared" si="30"/>
        <v>1.2</v>
      </c>
      <c r="M550" s="46">
        <f t="shared" si="31"/>
        <v>63</v>
      </c>
      <c r="N550" s="322"/>
      <c r="O550" s="315"/>
      <c r="P550" s="312"/>
      <c r="Q550" s="315"/>
      <c r="R550" s="312"/>
      <c r="S550" s="310"/>
      <c r="T550" s="315"/>
      <c r="U550" s="310"/>
      <c r="V550" s="318"/>
      <c r="W550" s="310"/>
      <c r="X550" s="315"/>
      <c r="Y550" s="312"/>
      <c r="Z550" s="325"/>
      <c r="AA550" s="325"/>
      <c r="AB550" s="324"/>
      <c r="AC550" s="320"/>
      <c r="AD550" s="83"/>
    </row>
    <row r="551" spans="1:30" ht="18" customHeight="1">
      <c r="A551" s="121"/>
      <c r="B551" s="107"/>
      <c r="C551" s="108"/>
      <c r="D551" s="42"/>
      <c r="E551" s="43" t="s">
        <v>287</v>
      </c>
      <c r="F551" s="44" t="s">
        <v>183</v>
      </c>
      <c r="G551" s="170">
        <v>2</v>
      </c>
      <c r="H551" s="142">
        <v>30</v>
      </c>
      <c r="I551" s="142">
        <v>30</v>
      </c>
      <c r="J551" s="173">
        <v>40</v>
      </c>
      <c r="K551" s="87">
        <f t="shared" si="29"/>
        <v>1.2</v>
      </c>
      <c r="L551" s="87">
        <f t="shared" si="30"/>
        <v>1.2</v>
      </c>
      <c r="M551" s="46">
        <f t="shared" si="31"/>
        <v>63</v>
      </c>
      <c r="N551" s="322"/>
      <c r="O551" s="315"/>
      <c r="P551" s="312"/>
      <c r="Q551" s="315"/>
      <c r="R551" s="312"/>
      <c r="S551" s="310"/>
      <c r="T551" s="315"/>
      <c r="U551" s="310"/>
      <c r="V551" s="318"/>
      <c r="W551" s="310"/>
      <c r="X551" s="315"/>
      <c r="Y551" s="312"/>
      <c r="Z551" s="325"/>
      <c r="AA551" s="325"/>
      <c r="AB551" s="324"/>
      <c r="AC551" s="320"/>
      <c r="AD551" s="83"/>
    </row>
    <row r="552" spans="1:30" s="225" customFormat="1" ht="18" customHeight="1">
      <c r="A552" s="121"/>
      <c r="B552" s="107"/>
      <c r="C552" s="108"/>
      <c r="D552" s="42"/>
      <c r="E552" s="43" t="s">
        <v>287</v>
      </c>
      <c r="F552" s="44" t="s">
        <v>206</v>
      </c>
      <c r="G552" s="170">
        <v>2</v>
      </c>
      <c r="H552" s="142">
        <v>30</v>
      </c>
      <c r="I552" s="142">
        <v>30</v>
      </c>
      <c r="J552" s="173">
        <v>40</v>
      </c>
      <c r="K552" s="87">
        <f t="shared" si="29"/>
        <v>1.2</v>
      </c>
      <c r="L552" s="87">
        <f t="shared" si="30"/>
        <v>1.2</v>
      </c>
      <c r="M552" s="46">
        <f t="shared" si="31"/>
        <v>63</v>
      </c>
      <c r="N552" s="322"/>
      <c r="O552" s="315"/>
      <c r="P552" s="312"/>
      <c r="Q552" s="315"/>
      <c r="R552" s="312"/>
      <c r="S552" s="310"/>
      <c r="T552" s="315"/>
      <c r="U552" s="310"/>
      <c r="V552" s="318"/>
      <c r="W552" s="310"/>
      <c r="X552" s="315"/>
      <c r="Y552" s="312"/>
      <c r="Z552" s="325"/>
      <c r="AA552" s="325"/>
      <c r="AB552" s="324"/>
      <c r="AC552" s="320"/>
      <c r="AD552" s="83"/>
    </row>
    <row r="553" spans="1:30" ht="18" customHeight="1">
      <c r="A553" s="121"/>
      <c r="B553" s="107"/>
      <c r="C553" s="108"/>
      <c r="D553" s="42"/>
      <c r="E553" s="43" t="s">
        <v>445</v>
      </c>
      <c r="F553" s="44" t="s">
        <v>169</v>
      </c>
      <c r="G553" s="170">
        <v>2</v>
      </c>
      <c r="H553" s="142">
        <v>30</v>
      </c>
      <c r="I553" s="142">
        <v>30</v>
      </c>
      <c r="J553" s="173">
        <v>40</v>
      </c>
      <c r="K553" s="87">
        <f t="shared" si="29"/>
        <v>1.2</v>
      </c>
      <c r="L553" s="87">
        <f t="shared" si="30"/>
        <v>1.2</v>
      </c>
      <c r="M553" s="46">
        <f t="shared" si="31"/>
        <v>63</v>
      </c>
      <c r="N553" s="322"/>
      <c r="O553" s="315"/>
      <c r="P553" s="312"/>
      <c r="Q553" s="315"/>
      <c r="R553" s="312"/>
      <c r="S553" s="310"/>
      <c r="T553" s="315"/>
      <c r="U553" s="310"/>
      <c r="V553" s="318"/>
      <c r="W553" s="310"/>
      <c r="X553" s="315"/>
      <c r="Y553" s="312"/>
      <c r="Z553" s="325"/>
      <c r="AA553" s="325"/>
      <c r="AB553" s="324"/>
      <c r="AC553" s="320"/>
      <c r="AD553" s="83"/>
    </row>
    <row r="554" spans="1:30" ht="18" customHeight="1">
      <c r="A554" s="121"/>
      <c r="B554" s="107"/>
      <c r="C554" s="108"/>
      <c r="D554" s="42"/>
      <c r="E554" s="43" t="s">
        <v>445</v>
      </c>
      <c r="F554" s="44" t="s">
        <v>170</v>
      </c>
      <c r="G554" s="170">
        <v>2</v>
      </c>
      <c r="H554" s="142">
        <v>30</v>
      </c>
      <c r="I554" s="142">
        <v>30</v>
      </c>
      <c r="J554" s="173">
        <v>40</v>
      </c>
      <c r="K554" s="87">
        <f t="shared" si="29"/>
        <v>1.2</v>
      </c>
      <c r="L554" s="87">
        <f t="shared" si="30"/>
        <v>1.2</v>
      </c>
      <c r="M554" s="46">
        <f t="shared" si="31"/>
        <v>63</v>
      </c>
      <c r="N554" s="322"/>
      <c r="O554" s="315"/>
      <c r="P554" s="312"/>
      <c r="Q554" s="315"/>
      <c r="R554" s="312"/>
      <c r="S554" s="310"/>
      <c r="T554" s="315"/>
      <c r="U554" s="310"/>
      <c r="V554" s="318"/>
      <c r="W554" s="310"/>
      <c r="X554" s="315"/>
      <c r="Y554" s="312"/>
      <c r="Z554" s="325"/>
      <c r="AA554" s="325"/>
      <c r="AB554" s="324"/>
      <c r="AC554" s="320"/>
      <c r="AD554" s="83"/>
    </row>
    <row r="555" spans="1:30" ht="18" customHeight="1">
      <c r="A555" s="121"/>
      <c r="B555" s="107"/>
      <c r="C555" s="108"/>
      <c r="D555" s="42"/>
      <c r="E555" s="43" t="s">
        <v>444</v>
      </c>
      <c r="F555" s="44" t="s">
        <v>242</v>
      </c>
      <c r="G555" s="170">
        <v>2</v>
      </c>
      <c r="H555" s="142">
        <v>15</v>
      </c>
      <c r="I555" s="142">
        <v>30</v>
      </c>
      <c r="J555" s="173">
        <v>40</v>
      </c>
      <c r="K555" s="87">
        <f t="shared" si="29"/>
        <v>1.2</v>
      </c>
      <c r="L555" s="87">
        <f t="shared" si="30"/>
        <v>1.2</v>
      </c>
      <c r="M555" s="46">
        <f t="shared" si="31"/>
        <v>45</v>
      </c>
      <c r="N555" s="322"/>
      <c r="O555" s="315"/>
      <c r="P555" s="312"/>
      <c r="Q555" s="315"/>
      <c r="R555" s="312"/>
      <c r="S555" s="310"/>
      <c r="T555" s="315"/>
      <c r="U555" s="310"/>
      <c r="V555" s="318"/>
      <c r="W555" s="310"/>
      <c r="X555" s="315"/>
      <c r="Y555" s="312"/>
      <c r="Z555" s="325"/>
      <c r="AA555" s="325"/>
      <c r="AB555" s="324"/>
      <c r="AC555" s="320"/>
      <c r="AD555" s="83"/>
    </row>
    <row r="556" spans="1:30" ht="18" customHeight="1">
      <c r="A556" s="121"/>
      <c r="B556" s="107"/>
      <c r="C556" s="108"/>
      <c r="D556" s="42"/>
      <c r="E556" s="43" t="s">
        <v>446</v>
      </c>
      <c r="F556" s="44" t="s">
        <v>243</v>
      </c>
      <c r="G556" s="170">
        <v>2</v>
      </c>
      <c r="H556" s="142">
        <v>30</v>
      </c>
      <c r="I556" s="142">
        <v>30</v>
      </c>
      <c r="J556" s="173">
        <v>40</v>
      </c>
      <c r="K556" s="87">
        <f t="shared" si="29"/>
        <v>1.2</v>
      </c>
      <c r="L556" s="87">
        <f t="shared" si="30"/>
        <v>1.2</v>
      </c>
      <c r="M556" s="46">
        <f t="shared" si="31"/>
        <v>63</v>
      </c>
      <c r="N556" s="322"/>
      <c r="O556" s="315"/>
      <c r="P556" s="312"/>
      <c r="Q556" s="315"/>
      <c r="R556" s="312"/>
      <c r="S556" s="310"/>
      <c r="T556" s="315"/>
      <c r="U556" s="310"/>
      <c r="V556" s="318"/>
      <c r="W556" s="310"/>
      <c r="X556" s="315"/>
      <c r="Y556" s="312"/>
      <c r="Z556" s="325"/>
      <c r="AA556" s="325"/>
      <c r="AB556" s="324"/>
      <c r="AC556" s="320"/>
      <c r="AD556" s="83"/>
    </row>
    <row r="557" spans="1:30" ht="18" customHeight="1">
      <c r="A557" s="121"/>
      <c r="B557" s="107"/>
      <c r="C557" s="108"/>
      <c r="D557" s="42"/>
      <c r="E557" s="43" t="s">
        <v>446</v>
      </c>
      <c r="F557" s="44" t="s">
        <v>447</v>
      </c>
      <c r="G557" s="170">
        <v>2</v>
      </c>
      <c r="H557" s="142">
        <v>30</v>
      </c>
      <c r="I557" s="142">
        <v>30</v>
      </c>
      <c r="J557" s="173">
        <v>40</v>
      </c>
      <c r="K557" s="87">
        <f t="shared" si="29"/>
        <v>1.2</v>
      </c>
      <c r="L557" s="87">
        <f t="shared" si="30"/>
        <v>1.2</v>
      </c>
      <c r="M557" s="46">
        <f t="shared" si="31"/>
        <v>63</v>
      </c>
      <c r="N557" s="322"/>
      <c r="O557" s="315"/>
      <c r="P557" s="312"/>
      <c r="Q557" s="315"/>
      <c r="R557" s="312"/>
      <c r="S557" s="310"/>
      <c r="T557" s="315"/>
      <c r="U557" s="310"/>
      <c r="V557" s="318"/>
      <c r="W557" s="310"/>
      <c r="X557" s="315"/>
      <c r="Y557" s="312"/>
      <c r="Z557" s="325"/>
      <c r="AA557" s="325"/>
      <c r="AB557" s="324"/>
      <c r="AC557" s="320"/>
      <c r="AD557" s="83"/>
    </row>
    <row r="558" spans="1:30" ht="18" customHeight="1">
      <c r="A558" s="90"/>
      <c r="B558" s="63"/>
      <c r="C558" s="108"/>
      <c r="D558" s="42"/>
      <c r="E558" s="43" t="s">
        <v>161</v>
      </c>
      <c r="F558" s="44" t="s">
        <v>460</v>
      </c>
      <c r="G558" s="170">
        <v>2</v>
      </c>
      <c r="H558" s="140">
        <v>30</v>
      </c>
      <c r="I558" s="140">
        <v>60</v>
      </c>
      <c r="J558" s="173">
        <v>40</v>
      </c>
      <c r="K558" s="87">
        <f t="shared" si="29"/>
        <v>1.2</v>
      </c>
      <c r="L558" s="87">
        <f t="shared" si="30"/>
        <v>1.2</v>
      </c>
      <c r="M558" s="46">
        <f t="shared" si="31"/>
        <v>90</v>
      </c>
      <c r="N558" s="322"/>
      <c r="O558" s="315"/>
      <c r="P558" s="312"/>
      <c r="Q558" s="315"/>
      <c r="R558" s="312"/>
      <c r="S558" s="310"/>
      <c r="T558" s="315"/>
      <c r="U558" s="310"/>
      <c r="V558" s="318"/>
      <c r="W558" s="310"/>
      <c r="X558" s="315"/>
      <c r="Y558" s="312"/>
      <c r="Z558" s="325"/>
      <c r="AA558" s="325"/>
      <c r="AB558" s="324"/>
      <c r="AC558" s="320"/>
      <c r="AD558" s="83"/>
    </row>
    <row r="559" spans="1:30" ht="18" customHeight="1">
      <c r="A559" s="104">
        <v>28</v>
      </c>
      <c r="B559" s="91" t="s">
        <v>174</v>
      </c>
      <c r="C559" s="101" t="s">
        <v>175</v>
      </c>
      <c r="D559" s="42">
        <v>71400135502</v>
      </c>
      <c r="E559" s="201" t="s">
        <v>335</v>
      </c>
      <c r="F559" s="44" t="s">
        <v>177</v>
      </c>
      <c r="G559" s="170">
        <v>1</v>
      </c>
      <c r="H559" s="42">
        <v>22</v>
      </c>
      <c r="I559" s="42">
        <v>22</v>
      </c>
      <c r="J559" s="173">
        <v>40</v>
      </c>
      <c r="K559" s="87">
        <f t="shared" si="29"/>
        <v>1.2</v>
      </c>
      <c r="L559" s="87">
        <f t="shared" si="30"/>
        <v>1.2</v>
      </c>
      <c r="M559" s="46">
        <f t="shared" si="31"/>
        <v>46.2</v>
      </c>
      <c r="N559" s="321">
        <v>67.5</v>
      </c>
      <c r="O559" s="314"/>
      <c r="P559" s="307">
        <f>SUM(M559:M567)+N559+O559</f>
        <v>176.7</v>
      </c>
      <c r="Q559" s="314"/>
      <c r="R559" s="307"/>
      <c r="S559" s="309"/>
      <c r="T559" s="314"/>
      <c r="U559" s="309"/>
      <c r="V559" s="317"/>
      <c r="W559" s="309"/>
      <c r="X559" s="314"/>
      <c r="Y559" s="307"/>
      <c r="Z559" s="305"/>
      <c r="AA559" s="305"/>
      <c r="AB559" s="323"/>
      <c r="AC559" s="308">
        <f>P559</f>
        <v>176.7</v>
      </c>
      <c r="AD559" s="83"/>
    </row>
    <row r="560" spans="1:30" ht="18" customHeight="1">
      <c r="A560" s="121"/>
      <c r="B560" s="109"/>
      <c r="C560" s="110"/>
      <c r="D560" s="42"/>
      <c r="E560" s="127" t="s">
        <v>173</v>
      </c>
      <c r="F560" s="76" t="s">
        <v>194</v>
      </c>
      <c r="G560" s="42"/>
      <c r="H560" s="42"/>
      <c r="I560" s="42"/>
      <c r="J560" s="173"/>
      <c r="K560" s="87">
        <f t="shared" si="29"/>
        <v>0</v>
      </c>
      <c r="L560" s="87">
        <f t="shared" si="30"/>
        <v>0</v>
      </c>
      <c r="M560" s="46">
        <f t="shared" si="31"/>
        <v>0</v>
      </c>
      <c r="N560" s="322"/>
      <c r="O560" s="315"/>
      <c r="P560" s="312"/>
      <c r="Q560" s="315"/>
      <c r="R560" s="312"/>
      <c r="S560" s="310"/>
      <c r="T560" s="315"/>
      <c r="U560" s="310"/>
      <c r="V560" s="318"/>
      <c r="W560" s="310"/>
      <c r="X560" s="315"/>
      <c r="Y560" s="312"/>
      <c r="Z560" s="325"/>
      <c r="AA560" s="325"/>
      <c r="AB560" s="324"/>
      <c r="AC560" s="320"/>
      <c r="AD560" s="83"/>
    </row>
    <row r="561" spans="1:30" ht="18" customHeight="1">
      <c r="A561" s="121"/>
      <c r="B561" s="109"/>
      <c r="C561" s="110"/>
      <c r="D561" s="42"/>
      <c r="E561" s="42" t="s">
        <v>277</v>
      </c>
      <c r="F561" s="42" t="s">
        <v>159</v>
      </c>
      <c r="G561" s="42">
        <v>2</v>
      </c>
      <c r="H561" s="42">
        <v>30</v>
      </c>
      <c r="I561" s="42">
        <v>30</v>
      </c>
      <c r="J561" s="173">
        <v>40</v>
      </c>
      <c r="K561" s="87">
        <f t="shared" si="29"/>
        <v>1.2</v>
      </c>
      <c r="L561" s="87">
        <f t="shared" si="30"/>
        <v>1.2</v>
      </c>
      <c r="M561" s="46">
        <f t="shared" si="31"/>
        <v>63</v>
      </c>
      <c r="N561" s="322"/>
      <c r="O561" s="315"/>
      <c r="P561" s="312"/>
      <c r="Q561" s="315"/>
      <c r="R561" s="312"/>
      <c r="S561" s="310"/>
      <c r="T561" s="315"/>
      <c r="U561" s="310"/>
      <c r="V561" s="318"/>
      <c r="W561" s="310"/>
      <c r="X561" s="315"/>
      <c r="Y561" s="312"/>
      <c r="Z561" s="325"/>
      <c r="AA561" s="325"/>
      <c r="AB561" s="324"/>
      <c r="AC561" s="320"/>
      <c r="AD561" s="83"/>
    </row>
    <row r="562" spans="1:30" ht="18" hidden="1" customHeight="1">
      <c r="A562" s="121"/>
      <c r="B562" s="109"/>
      <c r="C562" s="110"/>
      <c r="D562" s="42"/>
      <c r="E562" s="42"/>
      <c r="F562" s="42"/>
      <c r="G562" s="42"/>
      <c r="H562" s="42"/>
      <c r="I562" s="42"/>
      <c r="J562" s="173"/>
      <c r="K562" s="87">
        <f t="shared" si="29"/>
        <v>0</v>
      </c>
      <c r="L562" s="87">
        <f t="shared" si="30"/>
        <v>0</v>
      </c>
      <c r="M562" s="46">
        <f t="shared" si="31"/>
        <v>0</v>
      </c>
      <c r="N562" s="322"/>
      <c r="O562" s="315"/>
      <c r="P562" s="312"/>
      <c r="Q562" s="315"/>
      <c r="R562" s="312"/>
      <c r="S562" s="310"/>
      <c r="T562" s="315"/>
      <c r="U562" s="310"/>
      <c r="V562" s="318"/>
      <c r="W562" s="310"/>
      <c r="X562" s="315"/>
      <c r="Y562" s="312"/>
      <c r="Z562" s="325"/>
      <c r="AA562" s="325"/>
      <c r="AB562" s="324"/>
      <c r="AC562" s="320"/>
      <c r="AD562" s="83"/>
    </row>
    <row r="563" spans="1:30" ht="18" hidden="1" customHeight="1">
      <c r="A563" s="121"/>
      <c r="B563" s="109"/>
      <c r="C563" s="110"/>
      <c r="D563" s="42"/>
      <c r="E563" s="42"/>
      <c r="F563" s="42"/>
      <c r="G563" s="42"/>
      <c r="H563" s="42"/>
      <c r="I563" s="42"/>
      <c r="J563" s="173"/>
      <c r="K563" s="87">
        <f t="shared" si="29"/>
        <v>0</v>
      </c>
      <c r="L563" s="87">
        <f t="shared" si="30"/>
        <v>0</v>
      </c>
      <c r="M563" s="46">
        <f t="shared" si="31"/>
        <v>0</v>
      </c>
      <c r="N563" s="322"/>
      <c r="O563" s="315"/>
      <c r="P563" s="312"/>
      <c r="Q563" s="315"/>
      <c r="R563" s="312"/>
      <c r="S563" s="310"/>
      <c r="T563" s="315"/>
      <c r="U563" s="310"/>
      <c r="V563" s="318"/>
      <c r="W563" s="310"/>
      <c r="X563" s="315"/>
      <c r="Y563" s="312"/>
      <c r="Z563" s="325"/>
      <c r="AA563" s="325"/>
      <c r="AB563" s="324"/>
      <c r="AC563" s="320"/>
      <c r="AD563" s="83"/>
    </row>
    <row r="564" spans="1:30" ht="18" hidden="1" customHeight="1">
      <c r="A564" s="121"/>
      <c r="B564" s="109"/>
      <c r="C564" s="110"/>
      <c r="D564" s="42"/>
      <c r="E564" s="42"/>
      <c r="F564" s="42"/>
      <c r="G564" s="42"/>
      <c r="H564" s="42"/>
      <c r="I564" s="42"/>
      <c r="J564" s="173"/>
      <c r="K564" s="87">
        <f t="shared" si="29"/>
        <v>0</v>
      </c>
      <c r="L564" s="87">
        <f t="shared" si="30"/>
        <v>0</v>
      </c>
      <c r="M564" s="46">
        <f t="shared" si="31"/>
        <v>0</v>
      </c>
      <c r="N564" s="322"/>
      <c r="O564" s="315"/>
      <c r="P564" s="312"/>
      <c r="Q564" s="315"/>
      <c r="R564" s="312"/>
      <c r="S564" s="310"/>
      <c r="T564" s="315"/>
      <c r="U564" s="310"/>
      <c r="V564" s="318"/>
      <c r="W564" s="310"/>
      <c r="X564" s="315"/>
      <c r="Y564" s="312"/>
      <c r="Z564" s="325"/>
      <c r="AA564" s="325"/>
      <c r="AB564" s="324"/>
      <c r="AC564" s="320"/>
      <c r="AD564" s="83"/>
    </row>
    <row r="565" spans="1:30" ht="18" hidden="1" customHeight="1">
      <c r="A565" s="121"/>
      <c r="B565" s="109"/>
      <c r="C565" s="110"/>
      <c r="D565" s="42"/>
      <c r="E565" s="42"/>
      <c r="F565" s="42"/>
      <c r="G565" s="42"/>
      <c r="H565" s="42"/>
      <c r="I565" s="42"/>
      <c r="J565" s="173"/>
      <c r="K565" s="87">
        <f t="shared" si="29"/>
        <v>0</v>
      </c>
      <c r="L565" s="87">
        <f t="shared" si="30"/>
        <v>0</v>
      </c>
      <c r="M565" s="46">
        <f t="shared" si="31"/>
        <v>0</v>
      </c>
      <c r="N565" s="322"/>
      <c r="O565" s="315"/>
      <c r="P565" s="312"/>
      <c r="Q565" s="315"/>
      <c r="R565" s="312"/>
      <c r="S565" s="310"/>
      <c r="T565" s="315"/>
      <c r="U565" s="310"/>
      <c r="V565" s="318"/>
      <c r="W565" s="310"/>
      <c r="X565" s="315"/>
      <c r="Y565" s="312"/>
      <c r="Z565" s="325"/>
      <c r="AA565" s="325"/>
      <c r="AB565" s="324"/>
      <c r="AC565" s="320"/>
      <c r="AD565" s="83"/>
    </row>
    <row r="566" spans="1:30" ht="18" hidden="1" customHeight="1">
      <c r="A566" s="121"/>
      <c r="B566" s="109"/>
      <c r="C566" s="110"/>
      <c r="D566" s="42"/>
      <c r="E566" s="42"/>
      <c r="F566" s="42"/>
      <c r="G566" s="42"/>
      <c r="H566" s="42"/>
      <c r="I566" s="42"/>
      <c r="J566" s="173"/>
      <c r="K566" s="87">
        <f t="shared" si="29"/>
        <v>0</v>
      </c>
      <c r="L566" s="87">
        <f t="shared" si="30"/>
        <v>0</v>
      </c>
      <c r="M566" s="46">
        <f t="shared" si="31"/>
        <v>0</v>
      </c>
      <c r="N566" s="322"/>
      <c r="O566" s="315"/>
      <c r="P566" s="312"/>
      <c r="Q566" s="315"/>
      <c r="R566" s="312"/>
      <c r="S566" s="310"/>
      <c r="T566" s="315"/>
      <c r="U566" s="310"/>
      <c r="V566" s="318"/>
      <c r="W566" s="310"/>
      <c r="X566" s="315"/>
      <c r="Y566" s="312"/>
      <c r="Z566" s="325"/>
      <c r="AA566" s="325"/>
      <c r="AB566" s="324"/>
      <c r="AC566" s="320"/>
      <c r="AD566" s="83"/>
    </row>
    <row r="567" spans="1:30" ht="18" hidden="1" customHeight="1">
      <c r="A567" s="121"/>
      <c r="B567" s="109"/>
      <c r="C567" s="110"/>
      <c r="D567" s="42"/>
      <c r="E567" s="42"/>
      <c r="F567" s="42"/>
      <c r="G567" s="42"/>
      <c r="H567" s="42"/>
      <c r="I567" s="42"/>
      <c r="J567" s="173"/>
      <c r="K567" s="87">
        <f t="shared" si="29"/>
        <v>0</v>
      </c>
      <c r="L567" s="87">
        <f t="shared" si="30"/>
        <v>0</v>
      </c>
      <c r="M567" s="46">
        <f t="shared" si="31"/>
        <v>0</v>
      </c>
      <c r="N567" s="322"/>
      <c r="O567" s="315"/>
      <c r="P567" s="312"/>
      <c r="Q567" s="315"/>
      <c r="R567" s="312"/>
      <c r="S567" s="310"/>
      <c r="T567" s="315"/>
      <c r="U567" s="310"/>
      <c r="V567" s="318"/>
      <c r="W567" s="310"/>
      <c r="X567" s="315"/>
      <c r="Y567" s="312"/>
      <c r="Z567" s="325"/>
      <c r="AA567" s="325"/>
      <c r="AB567" s="324"/>
      <c r="AC567" s="320"/>
      <c r="AD567" s="83"/>
    </row>
    <row r="568" spans="1:30" ht="18" customHeight="1">
      <c r="A568" s="104">
        <v>29</v>
      </c>
      <c r="B568" s="91" t="s">
        <v>219</v>
      </c>
      <c r="C568" s="101" t="s">
        <v>220</v>
      </c>
      <c r="D568" s="42">
        <v>71400119904</v>
      </c>
      <c r="E568" s="42" t="s">
        <v>343</v>
      </c>
      <c r="F568" s="42" t="s">
        <v>344</v>
      </c>
      <c r="G568" s="42">
        <v>1</v>
      </c>
      <c r="H568" s="42">
        <v>60</v>
      </c>
      <c r="I568" s="42">
        <v>30</v>
      </c>
      <c r="J568" s="173">
        <v>45</v>
      </c>
      <c r="K568" s="87">
        <f t="shared" si="29"/>
        <v>1.2</v>
      </c>
      <c r="L568" s="87">
        <f t="shared" si="30"/>
        <v>1.2</v>
      </c>
      <c r="M568" s="46">
        <f t="shared" si="31"/>
        <v>99</v>
      </c>
      <c r="N568" s="321"/>
      <c r="O568" s="314"/>
      <c r="P568" s="307">
        <f>SUM(M568:M577)+N568+O568</f>
        <v>162</v>
      </c>
      <c r="Q568" s="314"/>
      <c r="R568" s="307"/>
      <c r="S568" s="309"/>
      <c r="T568" s="314"/>
      <c r="U568" s="309"/>
      <c r="V568" s="317"/>
      <c r="W568" s="309"/>
      <c r="X568" s="314"/>
      <c r="Y568" s="307"/>
      <c r="Z568" s="305"/>
      <c r="AA568" s="305"/>
      <c r="AB568" s="323"/>
      <c r="AC568" s="308">
        <f t="shared" ref="AC568" si="32">P568</f>
        <v>162</v>
      </c>
      <c r="AD568" s="83"/>
    </row>
    <row r="569" spans="1:30" ht="18" customHeight="1">
      <c r="A569" s="121"/>
      <c r="B569" s="109"/>
      <c r="C569" s="110"/>
      <c r="D569" s="42"/>
      <c r="E569" s="42" t="s">
        <v>278</v>
      </c>
      <c r="F569" s="42" t="s">
        <v>235</v>
      </c>
      <c r="G569" s="42">
        <v>1</v>
      </c>
      <c r="H569" s="42">
        <v>30</v>
      </c>
      <c r="I569" s="42">
        <v>30</v>
      </c>
      <c r="J569" s="173">
        <v>40</v>
      </c>
      <c r="K569" s="87">
        <f t="shared" si="29"/>
        <v>1.2</v>
      </c>
      <c r="L569" s="87">
        <f t="shared" si="30"/>
        <v>1.2</v>
      </c>
      <c r="M569" s="46">
        <f t="shared" si="31"/>
        <v>63</v>
      </c>
      <c r="N569" s="322"/>
      <c r="O569" s="315"/>
      <c r="P569" s="312"/>
      <c r="Q569" s="315"/>
      <c r="R569" s="312"/>
      <c r="S569" s="310"/>
      <c r="T569" s="315"/>
      <c r="U569" s="310"/>
      <c r="V569" s="318"/>
      <c r="W569" s="310"/>
      <c r="X569" s="315"/>
      <c r="Y569" s="312"/>
      <c r="Z569" s="325"/>
      <c r="AA569" s="325"/>
      <c r="AB569" s="324"/>
      <c r="AC569" s="320"/>
      <c r="AD569" s="83"/>
    </row>
    <row r="570" spans="1:30" ht="18" hidden="1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29"/>
        <v>0</v>
      </c>
      <c r="L570" s="87">
        <f t="shared" si="30"/>
        <v>0</v>
      </c>
      <c r="M570" s="46">
        <f t="shared" si="31"/>
        <v>0</v>
      </c>
      <c r="N570" s="322"/>
      <c r="O570" s="315"/>
      <c r="P570" s="312"/>
      <c r="Q570" s="315"/>
      <c r="R570" s="312"/>
      <c r="S570" s="310"/>
      <c r="T570" s="315"/>
      <c r="U570" s="310"/>
      <c r="V570" s="318"/>
      <c r="W570" s="310"/>
      <c r="X570" s="315"/>
      <c r="Y570" s="312"/>
      <c r="Z570" s="325"/>
      <c r="AA570" s="325"/>
      <c r="AB570" s="324"/>
      <c r="AC570" s="320"/>
      <c r="AD570" s="83"/>
    </row>
    <row r="571" spans="1:30" ht="18" hidden="1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29"/>
        <v>0</v>
      </c>
      <c r="L571" s="87">
        <f t="shared" si="30"/>
        <v>0</v>
      </c>
      <c r="M571" s="46">
        <f t="shared" si="31"/>
        <v>0</v>
      </c>
      <c r="N571" s="322"/>
      <c r="O571" s="315"/>
      <c r="P571" s="312"/>
      <c r="Q571" s="315"/>
      <c r="R571" s="312"/>
      <c r="S571" s="310"/>
      <c r="T571" s="315"/>
      <c r="U571" s="310"/>
      <c r="V571" s="318"/>
      <c r="W571" s="310"/>
      <c r="X571" s="315"/>
      <c r="Y571" s="312"/>
      <c r="Z571" s="325"/>
      <c r="AA571" s="325"/>
      <c r="AB571" s="324"/>
      <c r="AC571" s="320"/>
      <c r="AD571" s="83"/>
    </row>
    <row r="572" spans="1:30" ht="18" hidden="1" customHeight="1">
      <c r="A572" s="121"/>
      <c r="B572" s="109"/>
      <c r="C572" s="110"/>
      <c r="D572" s="42"/>
      <c r="E572" s="42"/>
      <c r="F572" s="42"/>
      <c r="G572" s="42"/>
      <c r="H572" s="42"/>
      <c r="I572" s="42"/>
      <c r="J572" s="173"/>
      <c r="K572" s="87">
        <f t="shared" si="29"/>
        <v>0</v>
      </c>
      <c r="L572" s="87">
        <f t="shared" si="30"/>
        <v>0</v>
      </c>
      <c r="M572" s="46">
        <f t="shared" si="31"/>
        <v>0</v>
      </c>
      <c r="N572" s="322"/>
      <c r="O572" s="315"/>
      <c r="P572" s="312"/>
      <c r="Q572" s="315"/>
      <c r="R572" s="312"/>
      <c r="S572" s="310"/>
      <c r="T572" s="315"/>
      <c r="U572" s="310"/>
      <c r="V572" s="318"/>
      <c r="W572" s="310"/>
      <c r="X572" s="315"/>
      <c r="Y572" s="312"/>
      <c r="Z572" s="325"/>
      <c r="AA572" s="325"/>
      <c r="AB572" s="324"/>
      <c r="AC572" s="320"/>
      <c r="AD572" s="83"/>
    </row>
    <row r="573" spans="1:30" ht="18" hidden="1" customHeight="1">
      <c r="A573" s="121"/>
      <c r="B573" s="109"/>
      <c r="C573" s="110"/>
      <c r="D573" s="42"/>
      <c r="E573" s="42"/>
      <c r="F573" s="42"/>
      <c r="G573" s="42"/>
      <c r="H573" s="42"/>
      <c r="I573" s="42"/>
      <c r="J573" s="173"/>
      <c r="K573" s="87">
        <f t="shared" si="29"/>
        <v>0</v>
      </c>
      <c r="L573" s="87">
        <f t="shared" si="30"/>
        <v>0</v>
      </c>
      <c r="M573" s="46">
        <f t="shared" si="31"/>
        <v>0</v>
      </c>
      <c r="N573" s="322"/>
      <c r="O573" s="315"/>
      <c r="P573" s="312"/>
      <c r="Q573" s="315"/>
      <c r="R573" s="312"/>
      <c r="S573" s="310"/>
      <c r="T573" s="315"/>
      <c r="U573" s="310"/>
      <c r="V573" s="318"/>
      <c r="W573" s="310"/>
      <c r="X573" s="315"/>
      <c r="Y573" s="312"/>
      <c r="Z573" s="325"/>
      <c r="AA573" s="325"/>
      <c r="AB573" s="324"/>
      <c r="AC573" s="320"/>
      <c r="AD573" s="83"/>
    </row>
    <row r="574" spans="1:30" ht="18" hidden="1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29"/>
        <v>0</v>
      </c>
      <c r="L574" s="87">
        <f t="shared" si="30"/>
        <v>0</v>
      </c>
      <c r="M574" s="46">
        <f t="shared" si="31"/>
        <v>0</v>
      </c>
      <c r="N574" s="322"/>
      <c r="O574" s="315"/>
      <c r="P574" s="312"/>
      <c r="Q574" s="315"/>
      <c r="R574" s="312"/>
      <c r="S574" s="310"/>
      <c r="T574" s="315"/>
      <c r="U574" s="310"/>
      <c r="V574" s="318"/>
      <c r="W574" s="310"/>
      <c r="X574" s="315"/>
      <c r="Y574" s="312"/>
      <c r="Z574" s="325"/>
      <c r="AA574" s="325"/>
      <c r="AB574" s="324"/>
      <c r="AC574" s="320"/>
      <c r="AD574" s="83"/>
    </row>
    <row r="575" spans="1:30" ht="18" hidden="1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29"/>
        <v>0</v>
      </c>
      <c r="L575" s="87">
        <f t="shared" si="30"/>
        <v>0</v>
      </c>
      <c r="M575" s="46">
        <f t="shared" si="31"/>
        <v>0</v>
      </c>
      <c r="N575" s="322"/>
      <c r="O575" s="315"/>
      <c r="P575" s="312"/>
      <c r="Q575" s="315"/>
      <c r="R575" s="312"/>
      <c r="S575" s="310"/>
      <c r="T575" s="315"/>
      <c r="U575" s="310"/>
      <c r="V575" s="318"/>
      <c r="W575" s="310"/>
      <c r="X575" s="315"/>
      <c r="Y575" s="312"/>
      <c r="Z575" s="325"/>
      <c r="AA575" s="325"/>
      <c r="AB575" s="324"/>
      <c r="AC575" s="320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29"/>
        <v>0</v>
      </c>
      <c r="L576" s="87">
        <f t="shared" si="30"/>
        <v>0</v>
      </c>
      <c r="M576" s="46">
        <f t="shared" si="31"/>
        <v>0</v>
      </c>
      <c r="N576" s="322"/>
      <c r="O576" s="315"/>
      <c r="P576" s="312"/>
      <c r="Q576" s="315"/>
      <c r="R576" s="312"/>
      <c r="S576" s="310"/>
      <c r="T576" s="315"/>
      <c r="U576" s="310"/>
      <c r="V576" s="318"/>
      <c r="W576" s="310"/>
      <c r="X576" s="315"/>
      <c r="Y576" s="312"/>
      <c r="Z576" s="325"/>
      <c r="AA576" s="325"/>
      <c r="AB576" s="324"/>
      <c r="AC576" s="320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29"/>
        <v>0</v>
      </c>
      <c r="L577" s="87">
        <f t="shared" si="30"/>
        <v>0</v>
      </c>
      <c r="M577" s="46">
        <f t="shared" si="31"/>
        <v>0</v>
      </c>
      <c r="N577" s="322"/>
      <c r="O577" s="315"/>
      <c r="P577" s="312"/>
      <c r="Q577" s="315"/>
      <c r="R577" s="312"/>
      <c r="S577" s="310"/>
      <c r="T577" s="315"/>
      <c r="U577" s="310"/>
      <c r="V577" s="318"/>
      <c r="W577" s="310"/>
      <c r="X577" s="315"/>
      <c r="Y577" s="312"/>
      <c r="Z577" s="325"/>
      <c r="AA577" s="325"/>
      <c r="AB577" s="324"/>
      <c r="AC577" s="320"/>
      <c r="AD577" s="83"/>
    </row>
    <row r="578" spans="1:30" ht="18" customHeight="1">
      <c r="A578" s="104">
        <v>30</v>
      </c>
      <c r="B578" s="91" t="s">
        <v>303</v>
      </c>
      <c r="C578" s="101" t="s">
        <v>304</v>
      </c>
      <c r="D578" s="42">
        <v>71400119913</v>
      </c>
      <c r="E578" s="42" t="s">
        <v>161</v>
      </c>
      <c r="F578" s="42" t="s">
        <v>305</v>
      </c>
      <c r="G578" s="42" t="s">
        <v>306</v>
      </c>
      <c r="H578" s="42">
        <v>30</v>
      </c>
      <c r="I578" s="42">
        <v>60</v>
      </c>
      <c r="J578" s="173">
        <v>49</v>
      </c>
      <c r="K578" s="87">
        <f t="shared" si="29"/>
        <v>1.2</v>
      </c>
      <c r="L578" s="87">
        <f t="shared" si="30"/>
        <v>1.2</v>
      </c>
      <c r="M578" s="46">
        <f t="shared" si="31"/>
        <v>90</v>
      </c>
      <c r="N578" s="321"/>
      <c r="O578" s="314"/>
      <c r="P578" s="307">
        <f>SUM(M578:M587)+N578+O578</f>
        <v>90</v>
      </c>
      <c r="Q578" s="314"/>
      <c r="R578" s="307"/>
      <c r="S578" s="309"/>
      <c r="T578" s="314"/>
      <c r="U578" s="309"/>
      <c r="V578" s="317"/>
      <c r="W578" s="309"/>
      <c r="X578" s="314"/>
      <c r="Y578" s="307"/>
      <c r="Z578" s="305"/>
      <c r="AA578" s="305"/>
      <c r="AB578" s="323"/>
      <c r="AC578" s="308">
        <f t="shared" ref="AC578" si="33">P578</f>
        <v>90</v>
      </c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29"/>
        <v>0</v>
      </c>
      <c r="L579" s="87">
        <f t="shared" si="30"/>
        <v>0</v>
      </c>
      <c r="M579" s="46">
        <f t="shared" si="31"/>
        <v>0</v>
      </c>
      <c r="N579" s="322"/>
      <c r="O579" s="315"/>
      <c r="P579" s="312"/>
      <c r="Q579" s="315"/>
      <c r="R579" s="312"/>
      <c r="S579" s="310"/>
      <c r="T579" s="315"/>
      <c r="U579" s="310"/>
      <c r="V579" s="318"/>
      <c r="W579" s="310"/>
      <c r="X579" s="315"/>
      <c r="Y579" s="312"/>
      <c r="Z579" s="325"/>
      <c r="AA579" s="325"/>
      <c r="AB579" s="324"/>
      <c r="AC579" s="320"/>
      <c r="AD579" s="83"/>
    </row>
    <row r="580" spans="1:30" ht="18" hidden="1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29"/>
        <v>0</v>
      </c>
      <c r="L580" s="87">
        <f t="shared" si="30"/>
        <v>0</v>
      </c>
      <c r="M580" s="46">
        <f t="shared" si="31"/>
        <v>0</v>
      </c>
      <c r="N580" s="322"/>
      <c r="O580" s="315"/>
      <c r="P580" s="312"/>
      <c r="Q580" s="315"/>
      <c r="R580" s="312"/>
      <c r="S580" s="310"/>
      <c r="T580" s="315"/>
      <c r="U580" s="310"/>
      <c r="V580" s="318"/>
      <c r="W580" s="310"/>
      <c r="X580" s="315"/>
      <c r="Y580" s="312"/>
      <c r="Z580" s="325"/>
      <c r="AA580" s="325"/>
      <c r="AB580" s="324"/>
      <c r="AC580" s="320"/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29"/>
        <v>0</v>
      </c>
      <c r="L581" s="87">
        <f t="shared" si="30"/>
        <v>0</v>
      </c>
      <c r="M581" s="46">
        <f t="shared" si="31"/>
        <v>0</v>
      </c>
      <c r="N581" s="322"/>
      <c r="O581" s="315"/>
      <c r="P581" s="312"/>
      <c r="Q581" s="315"/>
      <c r="R581" s="312"/>
      <c r="S581" s="310"/>
      <c r="T581" s="315"/>
      <c r="U581" s="310"/>
      <c r="V581" s="318"/>
      <c r="W581" s="310"/>
      <c r="X581" s="315"/>
      <c r="Y581" s="312"/>
      <c r="Z581" s="325"/>
      <c r="AA581" s="325"/>
      <c r="AB581" s="324"/>
      <c r="AC581" s="320"/>
      <c r="AD581" s="83"/>
    </row>
    <row r="582" spans="1:30" ht="18" hidden="1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si="29"/>
        <v>0</v>
      </c>
      <c r="L582" s="87">
        <f t="shared" si="30"/>
        <v>0</v>
      </c>
      <c r="M582" s="46">
        <f t="shared" si="31"/>
        <v>0</v>
      </c>
      <c r="N582" s="322"/>
      <c r="O582" s="315"/>
      <c r="P582" s="312"/>
      <c r="Q582" s="315"/>
      <c r="R582" s="312"/>
      <c r="S582" s="310"/>
      <c r="T582" s="315"/>
      <c r="U582" s="310"/>
      <c r="V582" s="318"/>
      <c r="W582" s="310"/>
      <c r="X582" s="315"/>
      <c r="Y582" s="312"/>
      <c r="Z582" s="325"/>
      <c r="AA582" s="325"/>
      <c r="AB582" s="324"/>
      <c r="AC582" s="320"/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29"/>
        <v>0</v>
      </c>
      <c r="L583" s="87">
        <f t="shared" si="30"/>
        <v>0</v>
      </c>
      <c r="M583" s="46">
        <f t="shared" si="31"/>
        <v>0</v>
      </c>
      <c r="N583" s="322"/>
      <c r="O583" s="315"/>
      <c r="P583" s="312"/>
      <c r="Q583" s="315"/>
      <c r="R583" s="312"/>
      <c r="S583" s="310"/>
      <c r="T583" s="315"/>
      <c r="U583" s="310"/>
      <c r="V583" s="318"/>
      <c r="W583" s="310"/>
      <c r="X583" s="315"/>
      <c r="Y583" s="312"/>
      <c r="Z583" s="325"/>
      <c r="AA583" s="325"/>
      <c r="AB583" s="324"/>
      <c r="AC583" s="320"/>
      <c r="AD583" s="83"/>
    </row>
    <row r="584" spans="1:30" ht="18" hidden="1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29"/>
        <v>0</v>
      </c>
      <c r="L584" s="87">
        <f t="shared" si="30"/>
        <v>0</v>
      </c>
      <c r="M584" s="46">
        <f t="shared" si="31"/>
        <v>0</v>
      </c>
      <c r="N584" s="322"/>
      <c r="O584" s="315"/>
      <c r="P584" s="312"/>
      <c r="Q584" s="315"/>
      <c r="R584" s="312"/>
      <c r="S584" s="310"/>
      <c r="T584" s="315"/>
      <c r="U584" s="310"/>
      <c r="V584" s="318"/>
      <c r="W584" s="310"/>
      <c r="X584" s="315"/>
      <c r="Y584" s="312"/>
      <c r="Z584" s="325"/>
      <c r="AA584" s="325"/>
      <c r="AB584" s="324"/>
      <c r="AC584" s="320"/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ref="K585:K648" si="34">IF(OR(LEFT(E585,2)="ĐA",LEFT(E585,2)="DA",LEFT(E585,5)="Đồ án",LEFT(E585,5)="Đồán ",LEFT(E585,9)="Sinh hoạt",LEFT(E585,9)="sinh hoạt",LEFT(E585,6)="Cố vấn",LEFT(E585,6)="cố vấn",LEFT(E585,4)="cvht",LEFT(E585,4)="CVHT",LEFT(E585,4)="shcn",LEFT(E585,4)="SHCN"),0,(IF(AND(H585&gt;0,J585&gt;0),IF(J585&gt;60,1.3,IF(J585&gt;35,1.2,1)),0)))</f>
        <v>0</v>
      </c>
      <c r="L585" s="87">
        <f t="shared" ref="L585:L648" si="35">IF(OR(LEFT(E585,2)="ĐA",LEFT(E585,2)="DA",LEFT(E585,5)="Đồ án",LEFT(E585,5)="Đồán "),0,IF(AND(J585&gt;0,I585&gt;0),IF(AND(OR(LEFT(E585,4)="GDQP",LEFT(E585,4)="gdqp",LEFT(E585,19)="Giáo dục quốc phòng"),J585&gt;50),1.3,IF(J585&gt;35,1.2,IF(J585&gt;29,1.1,1))),0))</f>
        <v>0</v>
      </c>
      <c r="M585" s="46">
        <f t="shared" ref="M585:M648" si="36">ROUND(IF(OR(LEFT(E585,2)="ĐA",LEFT(E585,2)="DA",LEFT(E585,5)="Đồ án",LEFT(E585,5)="Đồán "),J585*0.5,(IF(H585&gt;0,H585*K585,"0")+IF(I585&gt;0,(I585*0.75)*L585,"0"))),1)</f>
        <v>0</v>
      </c>
      <c r="N585" s="322"/>
      <c r="O585" s="315"/>
      <c r="P585" s="312"/>
      <c r="Q585" s="315"/>
      <c r="R585" s="312"/>
      <c r="S585" s="310"/>
      <c r="T585" s="315"/>
      <c r="U585" s="310"/>
      <c r="V585" s="318"/>
      <c r="W585" s="310"/>
      <c r="X585" s="315"/>
      <c r="Y585" s="312"/>
      <c r="Z585" s="325"/>
      <c r="AA585" s="325"/>
      <c r="AB585" s="324"/>
      <c r="AC585" s="320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34"/>
        <v>0</v>
      </c>
      <c r="L586" s="87">
        <f t="shared" si="35"/>
        <v>0</v>
      </c>
      <c r="M586" s="46">
        <f t="shared" si="36"/>
        <v>0</v>
      </c>
      <c r="N586" s="322"/>
      <c r="O586" s="315"/>
      <c r="P586" s="312"/>
      <c r="Q586" s="315"/>
      <c r="R586" s="312"/>
      <c r="S586" s="310"/>
      <c r="T586" s="315"/>
      <c r="U586" s="310"/>
      <c r="V586" s="318"/>
      <c r="W586" s="310"/>
      <c r="X586" s="315"/>
      <c r="Y586" s="312"/>
      <c r="Z586" s="325"/>
      <c r="AA586" s="325"/>
      <c r="AB586" s="324"/>
      <c r="AC586" s="320"/>
      <c r="AD586" s="83"/>
    </row>
    <row r="587" spans="1:30" ht="18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34"/>
        <v>0</v>
      </c>
      <c r="L587" s="87">
        <f t="shared" si="35"/>
        <v>0</v>
      </c>
      <c r="M587" s="46">
        <f t="shared" si="36"/>
        <v>0</v>
      </c>
      <c r="N587" s="322"/>
      <c r="O587" s="315"/>
      <c r="P587" s="312"/>
      <c r="Q587" s="315"/>
      <c r="R587" s="312"/>
      <c r="S587" s="310"/>
      <c r="T587" s="315"/>
      <c r="U587" s="310"/>
      <c r="V587" s="318"/>
      <c r="W587" s="310"/>
      <c r="X587" s="315"/>
      <c r="Y587" s="312"/>
      <c r="Z587" s="325"/>
      <c r="AA587" s="325"/>
      <c r="AB587" s="324"/>
      <c r="AC587" s="320"/>
      <c r="AD587" s="83"/>
    </row>
    <row r="588" spans="1:30" ht="18" customHeight="1">
      <c r="A588" s="104">
        <v>31</v>
      </c>
      <c r="B588" s="91" t="s">
        <v>221</v>
      </c>
      <c r="C588" s="101" t="s">
        <v>43</v>
      </c>
      <c r="D588" s="42"/>
      <c r="E588" s="43" t="s">
        <v>161</v>
      </c>
      <c r="F588" s="44" t="s">
        <v>453</v>
      </c>
      <c r="G588" s="170">
        <v>2</v>
      </c>
      <c r="H588" s="140">
        <v>30</v>
      </c>
      <c r="I588" s="140">
        <v>60</v>
      </c>
      <c r="J588" s="173">
        <v>40</v>
      </c>
      <c r="K588" s="87">
        <f t="shared" si="34"/>
        <v>1.2</v>
      </c>
      <c r="L588" s="87">
        <f t="shared" si="35"/>
        <v>1.2</v>
      </c>
      <c r="M588" s="46">
        <f t="shared" si="36"/>
        <v>90</v>
      </c>
      <c r="N588" s="321">
        <v>67.5</v>
      </c>
      <c r="O588" s="314"/>
      <c r="P588" s="307">
        <f>SUM(M588:M597)+N588+O588</f>
        <v>157.5</v>
      </c>
      <c r="Q588" s="314"/>
      <c r="R588" s="307"/>
      <c r="S588" s="309"/>
      <c r="T588" s="314"/>
      <c r="U588" s="309"/>
      <c r="V588" s="317"/>
      <c r="W588" s="309"/>
      <c r="X588" s="314"/>
      <c r="Y588" s="307"/>
      <c r="Z588" s="305"/>
      <c r="AA588" s="305"/>
      <c r="AB588" s="323"/>
      <c r="AC588" s="308">
        <f t="shared" ref="AC588" si="37">P588</f>
        <v>157.5</v>
      </c>
      <c r="AD588" s="83"/>
    </row>
    <row r="589" spans="1:30" ht="18" customHeight="1">
      <c r="A589" s="121"/>
      <c r="B589" s="109"/>
      <c r="C589" s="110"/>
      <c r="D589" s="42"/>
      <c r="E589" s="127" t="s">
        <v>173</v>
      </c>
      <c r="F589" s="42" t="s">
        <v>333</v>
      </c>
      <c r="G589" s="42"/>
      <c r="H589" s="42"/>
      <c r="I589" s="42"/>
      <c r="J589" s="173"/>
      <c r="K589" s="87">
        <f t="shared" si="34"/>
        <v>0</v>
      </c>
      <c r="L589" s="87">
        <f t="shared" si="35"/>
        <v>0</v>
      </c>
      <c r="M589" s="46">
        <f t="shared" si="36"/>
        <v>0</v>
      </c>
      <c r="N589" s="322"/>
      <c r="O589" s="315"/>
      <c r="P589" s="312"/>
      <c r="Q589" s="315"/>
      <c r="R589" s="312"/>
      <c r="S589" s="310"/>
      <c r="T589" s="315"/>
      <c r="U589" s="310"/>
      <c r="V589" s="318"/>
      <c r="W589" s="310"/>
      <c r="X589" s="315"/>
      <c r="Y589" s="312"/>
      <c r="Z589" s="325"/>
      <c r="AA589" s="325"/>
      <c r="AB589" s="324"/>
      <c r="AC589" s="320"/>
      <c r="AD589" s="83"/>
    </row>
    <row r="590" spans="1:30" ht="18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34"/>
        <v>0</v>
      </c>
      <c r="L590" s="87">
        <f t="shared" si="35"/>
        <v>0</v>
      </c>
      <c r="M590" s="46">
        <f t="shared" si="36"/>
        <v>0</v>
      </c>
      <c r="N590" s="322"/>
      <c r="O590" s="315"/>
      <c r="P590" s="312"/>
      <c r="Q590" s="315"/>
      <c r="R590" s="312"/>
      <c r="S590" s="310"/>
      <c r="T590" s="315"/>
      <c r="U590" s="310"/>
      <c r="V590" s="318"/>
      <c r="W590" s="310"/>
      <c r="X590" s="315"/>
      <c r="Y590" s="312"/>
      <c r="Z590" s="325"/>
      <c r="AA590" s="325"/>
      <c r="AB590" s="324"/>
      <c r="AC590" s="320"/>
      <c r="AD590" s="83"/>
    </row>
    <row r="591" spans="1:30" ht="20.25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34"/>
        <v>0</v>
      </c>
      <c r="L591" s="87">
        <f t="shared" si="35"/>
        <v>0</v>
      </c>
      <c r="M591" s="46">
        <f t="shared" si="36"/>
        <v>0</v>
      </c>
      <c r="N591" s="322"/>
      <c r="O591" s="315"/>
      <c r="P591" s="312"/>
      <c r="Q591" s="315"/>
      <c r="R591" s="312"/>
      <c r="S591" s="310"/>
      <c r="T591" s="315"/>
      <c r="U591" s="310"/>
      <c r="V591" s="318"/>
      <c r="W591" s="310"/>
      <c r="X591" s="315"/>
      <c r="Y591" s="312"/>
      <c r="Z591" s="325"/>
      <c r="AA591" s="325"/>
      <c r="AB591" s="324"/>
      <c r="AC591" s="320"/>
      <c r="AD591" s="83"/>
    </row>
    <row r="592" spans="1:30" ht="18" hidden="1" customHeight="1">
      <c r="A592" s="121"/>
      <c r="B592" s="109"/>
      <c r="C592" s="110"/>
      <c r="D592" s="42"/>
      <c r="E592" s="42"/>
      <c r="F592" s="42"/>
      <c r="G592" s="42"/>
      <c r="H592" s="42"/>
      <c r="I592" s="42"/>
      <c r="J592" s="173"/>
      <c r="K592" s="87">
        <f t="shared" si="34"/>
        <v>0</v>
      </c>
      <c r="L592" s="87">
        <f t="shared" si="35"/>
        <v>0</v>
      </c>
      <c r="M592" s="46">
        <f t="shared" si="36"/>
        <v>0</v>
      </c>
      <c r="N592" s="322"/>
      <c r="O592" s="315"/>
      <c r="P592" s="312"/>
      <c r="Q592" s="315"/>
      <c r="R592" s="312"/>
      <c r="S592" s="310"/>
      <c r="T592" s="315"/>
      <c r="U592" s="310"/>
      <c r="V592" s="318"/>
      <c r="W592" s="310"/>
      <c r="X592" s="315"/>
      <c r="Y592" s="312"/>
      <c r="Z592" s="325"/>
      <c r="AA592" s="325"/>
      <c r="AB592" s="324"/>
      <c r="AC592" s="320"/>
      <c r="AD592" s="83"/>
    </row>
    <row r="593" spans="1:30" ht="18" hidden="1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34"/>
        <v>0</v>
      </c>
      <c r="L593" s="87">
        <f t="shared" si="35"/>
        <v>0</v>
      </c>
      <c r="M593" s="46">
        <f t="shared" si="36"/>
        <v>0</v>
      </c>
      <c r="N593" s="322"/>
      <c r="O593" s="315"/>
      <c r="P593" s="312"/>
      <c r="Q593" s="315"/>
      <c r="R593" s="312"/>
      <c r="S593" s="310"/>
      <c r="T593" s="315"/>
      <c r="U593" s="310"/>
      <c r="V593" s="318"/>
      <c r="W593" s="310"/>
      <c r="X593" s="315"/>
      <c r="Y593" s="312"/>
      <c r="Z593" s="325"/>
      <c r="AA593" s="325"/>
      <c r="AB593" s="324"/>
      <c r="AC593" s="320"/>
      <c r="AD593" s="83"/>
    </row>
    <row r="594" spans="1:30" ht="18" hidden="1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34"/>
        <v>0</v>
      </c>
      <c r="L594" s="87">
        <f t="shared" si="35"/>
        <v>0</v>
      </c>
      <c r="M594" s="46">
        <f t="shared" si="36"/>
        <v>0</v>
      </c>
      <c r="N594" s="322"/>
      <c r="O594" s="315"/>
      <c r="P594" s="312"/>
      <c r="Q594" s="315"/>
      <c r="R594" s="312"/>
      <c r="S594" s="310"/>
      <c r="T594" s="315"/>
      <c r="U594" s="310"/>
      <c r="V594" s="318"/>
      <c r="W594" s="310"/>
      <c r="X594" s="315"/>
      <c r="Y594" s="312"/>
      <c r="Z594" s="325"/>
      <c r="AA594" s="325"/>
      <c r="AB594" s="324"/>
      <c r="AC594" s="320"/>
      <c r="AD594" s="83"/>
    </row>
    <row r="595" spans="1:30" ht="18" hidden="1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34"/>
        <v>0</v>
      </c>
      <c r="L595" s="87">
        <f t="shared" si="35"/>
        <v>0</v>
      </c>
      <c r="M595" s="46">
        <f t="shared" si="36"/>
        <v>0</v>
      </c>
      <c r="N595" s="322"/>
      <c r="O595" s="315"/>
      <c r="P595" s="312"/>
      <c r="Q595" s="315"/>
      <c r="R595" s="312"/>
      <c r="S595" s="310"/>
      <c r="T595" s="315"/>
      <c r="U595" s="310"/>
      <c r="V595" s="318"/>
      <c r="W595" s="310"/>
      <c r="X595" s="315"/>
      <c r="Y595" s="312"/>
      <c r="Z595" s="325"/>
      <c r="AA595" s="325"/>
      <c r="AB595" s="324"/>
      <c r="AC595" s="320"/>
      <c r="AD595" s="83"/>
    </row>
    <row r="596" spans="1:30" ht="18" hidden="1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34"/>
        <v>0</v>
      </c>
      <c r="L596" s="87">
        <f t="shared" si="35"/>
        <v>0</v>
      </c>
      <c r="M596" s="46">
        <f t="shared" si="36"/>
        <v>0</v>
      </c>
      <c r="N596" s="322"/>
      <c r="O596" s="315"/>
      <c r="P596" s="312"/>
      <c r="Q596" s="315"/>
      <c r="R596" s="312"/>
      <c r="S596" s="310"/>
      <c r="T596" s="315"/>
      <c r="U596" s="310"/>
      <c r="V596" s="318"/>
      <c r="W596" s="310"/>
      <c r="X596" s="315"/>
      <c r="Y596" s="312"/>
      <c r="Z596" s="325"/>
      <c r="AA596" s="325"/>
      <c r="AB596" s="324"/>
      <c r="AC596" s="320"/>
      <c r="AD596" s="83"/>
    </row>
    <row r="597" spans="1:30" ht="18" hidden="1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si="34"/>
        <v>0</v>
      </c>
      <c r="L597" s="87">
        <f t="shared" si="35"/>
        <v>0</v>
      </c>
      <c r="M597" s="46">
        <f t="shared" si="36"/>
        <v>0</v>
      </c>
      <c r="N597" s="322"/>
      <c r="O597" s="315"/>
      <c r="P597" s="312"/>
      <c r="Q597" s="315"/>
      <c r="R597" s="312"/>
      <c r="S597" s="310"/>
      <c r="T597" s="315"/>
      <c r="U597" s="310"/>
      <c r="V597" s="318"/>
      <c r="W597" s="310"/>
      <c r="X597" s="315"/>
      <c r="Y597" s="312"/>
      <c r="Z597" s="325"/>
      <c r="AA597" s="325"/>
      <c r="AB597" s="324"/>
      <c r="AC597" s="320"/>
      <c r="AD597" s="83"/>
    </row>
    <row r="598" spans="1:30" ht="18" customHeight="1">
      <c r="A598" s="104">
        <v>32</v>
      </c>
      <c r="B598" s="175" t="s">
        <v>212</v>
      </c>
      <c r="C598" s="176" t="s">
        <v>213</v>
      </c>
      <c r="D598" s="177">
        <v>20200013101</v>
      </c>
      <c r="E598" s="178" t="s">
        <v>214</v>
      </c>
      <c r="F598" s="179" t="s">
        <v>197</v>
      </c>
      <c r="G598" s="180">
        <v>1</v>
      </c>
      <c r="H598" s="181">
        <v>30</v>
      </c>
      <c r="I598" s="181"/>
      <c r="J598" s="182">
        <v>55</v>
      </c>
      <c r="K598" s="87">
        <f t="shared" si="34"/>
        <v>1.2</v>
      </c>
      <c r="L598" s="87">
        <f t="shared" si="35"/>
        <v>0</v>
      </c>
      <c r="M598" s="46">
        <f t="shared" si="36"/>
        <v>36</v>
      </c>
      <c r="N598" s="347">
        <v>67.5</v>
      </c>
      <c r="O598" s="347"/>
      <c r="P598" s="307">
        <f>SUM(M598:M607)+N598+O598</f>
        <v>139.5</v>
      </c>
      <c r="Q598" s="314"/>
      <c r="R598" s="307"/>
      <c r="S598" s="349"/>
      <c r="T598" s="347"/>
      <c r="U598" s="349"/>
      <c r="V598" s="347"/>
      <c r="W598" s="349"/>
      <c r="X598" s="347"/>
      <c r="Y598" s="307"/>
      <c r="Z598" s="305"/>
      <c r="AA598" s="305"/>
      <c r="AB598" s="323"/>
      <c r="AC598" s="308">
        <f>P598</f>
        <v>139.5</v>
      </c>
      <c r="AD598" s="83"/>
    </row>
    <row r="599" spans="1:30" ht="18" customHeight="1">
      <c r="A599" s="121"/>
      <c r="B599" s="191"/>
      <c r="C599" s="192"/>
      <c r="D599" s="177"/>
      <c r="E599" s="127" t="s">
        <v>173</v>
      </c>
      <c r="F599" s="199" t="s">
        <v>185</v>
      </c>
      <c r="G599" s="180"/>
      <c r="H599" s="181"/>
      <c r="I599" s="181"/>
      <c r="J599" s="182"/>
      <c r="K599" s="87">
        <f t="shared" si="34"/>
        <v>0</v>
      </c>
      <c r="L599" s="87">
        <f t="shared" si="35"/>
        <v>0</v>
      </c>
      <c r="M599" s="46">
        <f t="shared" si="36"/>
        <v>0</v>
      </c>
      <c r="N599" s="348"/>
      <c r="O599" s="348"/>
      <c r="P599" s="312"/>
      <c r="Q599" s="315"/>
      <c r="R599" s="312"/>
      <c r="S599" s="350"/>
      <c r="T599" s="348"/>
      <c r="U599" s="350"/>
      <c r="V599" s="348"/>
      <c r="W599" s="350"/>
      <c r="X599" s="348"/>
      <c r="Y599" s="312"/>
      <c r="Z599" s="325"/>
      <c r="AA599" s="325"/>
      <c r="AB599" s="324"/>
      <c r="AC599" s="320"/>
      <c r="AD599" s="83"/>
    </row>
    <row r="600" spans="1:30" ht="18" customHeight="1">
      <c r="A600" s="121"/>
      <c r="B600" s="191"/>
      <c r="C600" s="192"/>
      <c r="D600" s="177"/>
      <c r="E600" s="178" t="s">
        <v>214</v>
      </c>
      <c r="F600" s="226" t="s">
        <v>368</v>
      </c>
      <c r="G600" s="180">
        <v>1</v>
      </c>
      <c r="H600" s="181">
        <v>30</v>
      </c>
      <c r="I600" s="181"/>
      <c r="J600" s="182">
        <v>55</v>
      </c>
      <c r="K600" s="87">
        <f t="shared" si="34"/>
        <v>1.2</v>
      </c>
      <c r="L600" s="87">
        <f t="shared" si="35"/>
        <v>0</v>
      </c>
      <c r="M600" s="46">
        <f t="shared" si="36"/>
        <v>36</v>
      </c>
      <c r="N600" s="348"/>
      <c r="O600" s="348"/>
      <c r="P600" s="312"/>
      <c r="Q600" s="315"/>
      <c r="R600" s="312"/>
      <c r="S600" s="350"/>
      <c r="T600" s="348"/>
      <c r="U600" s="350"/>
      <c r="V600" s="348"/>
      <c r="W600" s="350"/>
      <c r="X600" s="348"/>
      <c r="Y600" s="312"/>
      <c r="Z600" s="325"/>
      <c r="AA600" s="325"/>
      <c r="AB600" s="324"/>
      <c r="AC600" s="320"/>
      <c r="AD600" s="83"/>
    </row>
    <row r="601" spans="1:30" ht="18" hidden="1" customHeight="1">
      <c r="A601" s="121"/>
      <c r="B601" s="191"/>
      <c r="C601" s="192"/>
      <c r="D601" s="177"/>
      <c r="E601" s="178"/>
      <c r="F601" s="179"/>
      <c r="G601" s="180"/>
      <c r="H601" s="181"/>
      <c r="I601" s="181"/>
      <c r="J601" s="182"/>
      <c r="K601" s="87">
        <f t="shared" si="34"/>
        <v>0</v>
      </c>
      <c r="L601" s="87">
        <f t="shared" si="35"/>
        <v>0</v>
      </c>
      <c r="M601" s="46">
        <f t="shared" si="36"/>
        <v>0</v>
      </c>
      <c r="N601" s="348"/>
      <c r="O601" s="348"/>
      <c r="P601" s="312"/>
      <c r="Q601" s="315"/>
      <c r="R601" s="312"/>
      <c r="S601" s="350"/>
      <c r="T601" s="348"/>
      <c r="U601" s="350"/>
      <c r="V601" s="348"/>
      <c r="W601" s="350"/>
      <c r="X601" s="348"/>
      <c r="Y601" s="312"/>
      <c r="Z601" s="325"/>
      <c r="AA601" s="325"/>
      <c r="AB601" s="324"/>
      <c r="AC601" s="320"/>
      <c r="AD601" s="83"/>
    </row>
    <row r="602" spans="1:30" ht="18" hidden="1" customHeight="1">
      <c r="A602" s="121"/>
      <c r="B602" s="191"/>
      <c r="C602" s="192"/>
      <c r="D602" s="177"/>
      <c r="E602" s="178"/>
      <c r="F602" s="179"/>
      <c r="G602" s="180"/>
      <c r="H602" s="181"/>
      <c r="I602" s="181"/>
      <c r="J602" s="182"/>
      <c r="K602" s="87">
        <f t="shared" si="34"/>
        <v>0</v>
      </c>
      <c r="L602" s="87">
        <f t="shared" si="35"/>
        <v>0</v>
      </c>
      <c r="M602" s="46">
        <f t="shared" si="36"/>
        <v>0</v>
      </c>
      <c r="N602" s="348"/>
      <c r="O602" s="348"/>
      <c r="P602" s="312"/>
      <c r="Q602" s="315"/>
      <c r="R602" s="312"/>
      <c r="S602" s="350"/>
      <c r="T602" s="348"/>
      <c r="U602" s="350"/>
      <c r="V602" s="348"/>
      <c r="W602" s="350"/>
      <c r="X602" s="348"/>
      <c r="Y602" s="312"/>
      <c r="Z602" s="325"/>
      <c r="AA602" s="325"/>
      <c r="AB602" s="324"/>
      <c r="AC602" s="320"/>
      <c r="AD602" s="83"/>
    </row>
    <row r="603" spans="1:30" ht="18" hidden="1" customHeight="1">
      <c r="A603" s="121"/>
      <c r="B603" s="191"/>
      <c r="C603" s="192"/>
      <c r="D603" s="177"/>
      <c r="E603" s="178"/>
      <c r="F603" s="179"/>
      <c r="G603" s="180"/>
      <c r="H603" s="181"/>
      <c r="I603" s="181"/>
      <c r="J603" s="182"/>
      <c r="K603" s="87">
        <f t="shared" si="34"/>
        <v>0</v>
      </c>
      <c r="L603" s="87">
        <f t="shared" si="35"/>
        <v>0</v>
      </c>
      <c r="M603" s="46">
        <f t="shared" si="36"/>
        <v>0</v>
      </c>
      <c r="N603" s="348"/>
      <c r="O603" s="348"/>
      <c r="P603" s="312"/>
      <c r="Q603" s="315"/>
      <c r="R603" s="312"/>
      <c r="S603" s="350"/>
      <c r="T603" s="348"/>
      <c r="U603" s="350"/>
      <c r="V603" s="348"/>
      <c r="W603" s="350"/>
      <c r="X603" s="348"/>
      <c r="Y603" s="312"/>
      <c r="Z603" s="325"/>
      <c r="AA603" s="325"/>
      <c r="AB603" s="324"/>
      <c r="AC603" s="320"/>
      <c r="AD603" s="83"/>
    </row>
    <row r="604" spans="1:30" ht="18" hidden="1" customHeight="1">
      <c r="A604" s="121"/>
      <c r="B604" s="191"/>
      <c r="C604" s="192"/>
      <c r="D604" s="177"/>
      <c r="E604" s="178"/>
      <c r="F604" s="179"/>
      <c r="G604" s="180"/>
      <c r="H604" s="181"/>
      <c r="I604" s="181"/>
      <c r="J604" s="182"/>
      <c r="K604" s="87">
        <f t="shared" si="34"/>
        <v>0</v>
      </c>
      <c r="L604" s="87">
        <f t="shared" si="35"/>
        <v>0</v>
      </c>
      <c r="M604" s="46">
        <f t="shared" si="36"/>
        <v>0</v>
      </c>
      <c r="N604" s="348"/>
      <c r="O604" s="348"/>
      <c r="P604" s="312"/>
      <c r="Q604" s="315"/>
      <c r="R604" s="312"/>
      <c r="S604" s="350"/>
      <c r="T604" s="348"/>
      <c r="U604" s="350"/>
      <c r="V604" s="348"/>
      <c r="W604" s="350"/>
      <c r="X604" s="348"/>
      <c r="Y604" s="312"/>
      <c r="Z604" s="325"/>
      <c r="AA604" s="325"/>
      <c r="AB604" s="324"/>
      <c r="AC604" s="320"/>
      <c r="AD604" s="83"/>
    </row>
    <row r="605" spans="1:30" ht="18" hidden="1" customHeight="1">
      <c r="A605" s="121"/>
      <c r="B605" s="191"/>
      <c r="C605" s="192"/>
      <c r="D605" s="177"/>
      <c r="E605" s="178"/>
      <c r="F605" s="179"/>
      <c r="G605" s="180"/>
      <c r="H605" s="181"/>
      <c r="I605" s="181"/>
      <c r="J605" s="182"/>
      <c r="K605" s="87">
        <f t="shared" si="34"/>
        <v>0</v>
      </c>
      <c r="L605" s="87">
        <f t="shared" si="35"/>
        <v>0</v>
      </c>
      <c r="M605" s="46">
        <f t="shared" si="36"/>
        <v>0</v>
      </c>
      <c r="N605" s="348"/>
      <c r="O605" s="348"/>
      <c r="P605" s="312"/>
      <c r="Q605" s="315"/>
      <c r="R605" s="312"/>
      <c r="S605" s="350"/>
      <c r="T605" s="348"/>
      <c r="U605" s="350"/>
      <c r="V605" s="348"/>
      <c r="W605" s="350"/>
      <c r="X605" s="348"/>
      <c r="Y605" s="312"/>
      <c r="Z605" s="325"/>
      <c r="AA605" s="325"/>
      <c r="AB605" s="324"/>
      <c r="AC605" s="320"/>
      <c r="AD605" s="83"/>
    </row>
    <row r="606" spans="1:30" ht="18" hidden="1" customHeight="1">
      <c r="A606" s="121"/>
      <c r="B606" s="191"/>
      <c r="C606" s="192"/>
      <c r="D606" s="177"/>
      <c r="E606" s="178"/>
      <c r="F606" s="179"/>
      <c r="G606" s="180"/>
      <c r="H606" s="181"/>
      <c r="I606" s="181"/>
      <c r="J606" s="182"/>
      <c r="K606" s="87">
        <f t="shared" si="34"/>
        <v>0</v>
      </c>
      <c r="L606" s="87">
        <f t="shared" si="35"/>
        <v>0</v>
      </c>
      <c r="M606" s="46">
        <f t="shared" si="36"/>
        <v>0</v>
      </c>
      <c r="N606" s="348"/>
      <c r="O606" s="348"/>
      <c r="P606" s="312"/>
      <c r="Q606" s="315"/>
      <c r="R606" s="312"/>
      <c r="S606" s="350"/>
      <c r="T606" s="348"/>
      <c r="U606" s="350"/>
      <c r="V606" s="348"/>
      <c r="W606" s="350"/>
      <c r="X606" s="348"/>
      <c r="Y606" s="312"/>
      <c r="Z606" s="325"/>
      <c r="AA606" s="325"/>
      <c r="AB606" s="324"/>
      <c r="AC606" s="320"/>
      <c r="AD606" s="83"/>
    </row>
    <row r="607" spans="1:30" ht="18" hidden="1" customHeight="1">
      <c r="A607" s="121"/>
      <c r="B607" s="191"/>
      <c r="C607" s="192"/>
      <c r="D607" s="177"/>
      <c r="E607" s="178"/>
      <c r="F607" s="179"/>
      <c r="G607" s="180"/>
      <c r="H607" s="181"/>
      <c r="I607" s="181"/>
      <c r="J607" s="182"/>
      <c r="K607" s="87">
        <f t="shared" si="34"/>
        <v>0</v>
      </c>
      <c r="L607" s="87">
        <f t="shared" si="35"/>
        <v>0</v>
      </c>
      <c r="M607" s="46">
        <f t="shared" si="36"/>
        <v>0</v>
      </c>
      <c r="N607" s="348"/>
      <c r="O607" s="348"/>
      <c r="P607" s="312"/>
      <c r="Q607" s="315"/>
      <c r="R607" s="312"/>
      <c r="S607" s="350"/>
      <c r="T607" s="348"/>
      <c r="U607" s="350"/>
      <c r="V607" s="348"/>
      <c r="W607" s="350"/>
      <c r="X607" s="348"/>
      <c r="Y607" s="312"/>
      <c r="Z607" s="325"/>
      <c r="AA607" s="325"/>
      <c r="AB607" s="324"/>
      <c r="AC607" s="320"/>
      <c r="AD607" s="83"/>
    </row>
    <row r="608" spans="1:30" ht="18" customHeight="1">
      <c r="A608" s="104">
        <v>33</v>
      </c>
      <c r="B608" s="60" t="s">
        <v>469</v>
      </c>
      <c r="C608" s="61" t="s">
        <v>466</v>
      </c>
      <c r="D608" s="64"/>
      <c r="E608" s="43" t="s">
        <v>161</v>
      </c>
      <c r="F608" s="44" t="s">
        <v>391</v>
      </c>
      <c r="G608" s="86">
        <v>2</v>
      </c>
      <c r="H608" s="86">
        <v>30</v>
      </c>
      <c r="I608" s="70">
        <v>60</v>
      </c>
      <c r="J608" s="106">
        <v>40</v>
      </c>
      <c r="K608" s="87">
        <f t="shared" si="34"/>
        <v>1.2</v>
      </c>
      <c r="L608" s="87">
        <f t="shared" si="35"/>
        <v>1.2</v>
      </c>
      <c r="M608" s="46">
        <f t="shared" si="36"/>
        <v>90</v>
      </c>
      <c r="N608" s="321"/>
      <c r="O608" s="314"/>
      <c r="P608" s="307">
        <f>M608</f>
        <v>90</v>
      </c>
      <c r="Q608" s="314"/>
      <c r="R608" s="307"/>
      <c r="S608" s="309"/>
      <c r="T608" s="314"/>
      <c r="U608" s="309"/>
      <c r="V608" s="317"/>
      <c r="W608" s="309"/>
      <c r="X608" s="314"/>
      <c r="Y608" s="307"/>
      <c r="Z608" s="305"/>
      <c r="AA608" s="305"/>
      <c r="AB608" s="323"/>
      <c r="AC608" s="308">
        <f>P608</f>
        <v>90</v>
      </c>
      <c r="AD608" s="83"/>
    </row>
    <row r="609" spans="1:30" ht="18" hidden="1" customHeight="1">
      <c r="A609" s="90"/>
      <c r="B609" s="107"/>
      <c r="C609" s="108"/>
      <c r="D609" s="64"/>
      <c r="E609" s="43"/>
      <c r="F609" s="44"/>
      <c r="G609" s="86"/>
      <c r="H609" s="86"/>
      <c r="I609" s="70"/>
      <c r="J609" s="106"/>
      <c r="K609" s="87">
        <f t="shared" si="34"/>
        <v>0</v>
      </c>
      <c r="L609" s="87">
        <f t="shared" si="35"/>
        <v>0</v>
      </c>
      <c r="M609" s="46">
        <f t="shared" si="36"/>
        <v>0</v>
      </c>
      <c r="N609" s="284"/>
      <c r="O609" s="284"/>
      <c r="P609" s="312"/>
      <c r="Q609" s="284"/>
      <c r="R609" s="284"/>
      <c r="S609" s="284"/>
      <c r="T609" s="284"/>
      <c r="U609" s="284"/>
      <c r="V609" s="284"/>
      <c r="W609" s="284"/>
      <c r="X609" s="284"/>
      <c r="Y609" s="284"/>
      <c r="Z609" s="284"/>
      <c r="AA609" s="284"/>
      <c r="AB609" s="284"/>
      <c r="AC609" s="284"/>
      <c r="AD609" s="83"/>
    </row>
    <row r="610" spans="1:30" ht="18" hidden="1" customHeight="1">
      <c r="A610" s="90"/>
      <c r="B610" s="107"/>
      <c r="C610" s="108"/>
      <c r="D610" s="64"/>
      <c r="E610" s="43"/>
      <c r="F610" s="44"/>
      <c r="G610" s="86"/>
      <c r="H610" s="86"/>
      <c r="I610" s="70"/>
      <c r="J610" s="106"/>
      <c r="K610" s="87">
        <f t="shared" si="34"/>
        <v>0</v>
      </c>
      <c r="L610" s="87">
        <f t="shared" si="35"/>
        <v>0</v>
      </c>
      <c r="M610" s="46">
        <f t="shared" si="36"/>
        <v>0</v>
      </c>
      <c r="N610" s="284"/>
      <c r="O610" s="284"/>
      <c r="P610" s="312"/>
      <c r="Q610" s="284"/>
      <c r="R610" s="284"/>
      <c r="S610" s="284"/>
      <c r="T610" s="284"/>
      <c r="U610" s="284"/>
      <c r="V610" s="284"/>
      <c r="W610" s="284"/>
      <c r="X610" s="284"/>
      <c r="Y610" s="284"/>
      <c r="Z610" s="284"/>
      <c r="AA610" s="284"/>
      <c r="AB610" s="284"/>
      <c r="AC610" s="284"/>
      <c r="AD610" s="83"/>
    </row>
    <row r="611" spans="1:30" ht="18" hidden="1" customHeight="1">
      <c r="A611" s="90"/>
      <c r="B611" s="107"/>
      <c r="C611" s="108"/>
      <c r="D611" s="64"/>
      <c r="E611" s="43"/>
      <c r="F611" s="44"/>
      <c r="G611" s="86"/>
      <c r="H611" s="86"/>
      <c r="I611" s="70"/>
      <c r="J611" s="106"/>
      <c r="K611" s="87">
        <f t="shared" si="34"/>
        <v>0</v>
      </c>
      <c r="L611" s="87">
        <f t="shared" si="35"/>
        <v>0</v>
      </c>
      <c r="M611" s="46">
        <f t="shared" si="36"/>
        <v>0</v>
      </c>
      <c r="N611" s="284"/>
      <c r="O611" s="284"/>
      <c r="P611" s="312"/>
      <c r="Q611" s="284"/>
      <c r="R611" s="284"/>
      <c r="S611" s="284"/>
      <c r="T611" s="284"/>
      <c r="U611" s="284"/>
      <c r="V611" s="284"/>
      <c r="W611" s="284"/>
      <c r="X611" s="284"/>
      <c r="Y611" s="284"/>
      <c r="Z611" s="284"/>
      <c r="AA611" s="284"/>
      <c r="AB611" s="284"/>
      <c r="AC611" s="284"/>
      <c r="AD611" s="83"/>
    </row>
    <row r="612" spans="1:30" ht="18" hidden="1" customHeight="1">
      <c r="A612" s="90"/>
      <c r="B612" s="107"/>
      <c r="C612" s="108"/>
      <c r="D612" s="64"/>
      <c r="E612" s="43"/>
      <c r="F612" s="44"/>
      <c r="G612" s="86"/>
      <c r="H612" s="86"/>
      <c r="I612" s="70"/>
      <c r="J612" s="106"/>
      <c r="K612" s="87">
        <f t="shared" si="34"/>
        <v>0</v>
      </c>
      <c r="L612" s="87">
        <f t="shared" si="35"/>
        <v>0</v>
      </c>
      <c r="M612" s="46">
        <f t="shared" si="36"/>
        <v>0</v>
      </c>
      <c r="N612" s="284"/>
      <c r="O612" s="284"/>
      <c r="P612" s="312"/>
      <c r="Q612" s="284"/>
      <c r="R612" s="284"/>
      <c r="S612" s="284"/>
      <c r="T612" s="284"/>
      <c r="U612" s="284"/>
      <c r="V612" s="284"/>
      <c r="W612" s="284"/>
      <c r="X612" s="284"/>
      <c r="Y612" s="284"/>
      <c r="Z612" s="284"/>
      <c r="AA612" s="284"/>
      <c r="AB612" s="284"/>
      <c r="AC612" s="284"/>
      <c r="AD612" s="83"/>
    </row>
    <row r="613" spans="1:30" ht="18" hidden="1" customHeight="1">
      <c r="A613" s="90"/>
      <c r="B613" s="107"/>
      <c r="C613" s="108"/>
      <c r="D613" s="64"/>
      <c r="E613" s="43"/>
      <c r="F613" s="44"/>
      <c r="G613" s="86"/>
      <c r="H613" s="70"/>
      <c r="I613" s="79"/>
      <c r="J613" s="106"/>
      <c r="K613" s="87">
        <f t="shared" si="34"/>
        <v>0</v>
      </c>
      <c r="L613" s="87">
        <f t="shared" si="35"/>
        <v>0</v>
      </c>
      <c r="M613" s="46">
        <f t="shared" si="36"/>
        <v>0</v>
      </c>
      <c r="N613" s="284"/>
      <c r="O613" s="284"/>
      <c r="P613" s="312"/>
      <c r="Q613" s="284"/>
      <c r="R613" s="284"/>
      <c r="S613" s="284"/>
      <c r="T613" s="284"/>
      <c r="U613" s="284"/>
      <c r="V613" s="284"/>
      <c r="W613" s="284"/>
      <c r="X613" s="284"/>
      <c r="Y613" s="284"/>
      <c r="Z613" s="284"/>
      <c r="AA613" s="284"/>
      <c r="AB613" s="284"/>
      <c r="AC613" s="284"/>
      <c r="AD613" s="83"/>
    </row>
    <row r="614" spans="1:30" ht="18" hidden="1" customHeight="1">
      <c r="A614" s="90"/>
      <c r="B614" s="107"/>
      <c r="C614" s="108"/>
      <c r="D614" s="105"/>
      <c r="E614" s="43"/>
      <c r="F614" s="44"/>
      <c r="G614" s="86"/>
      <c r="H614" s="70"/>
      <c r="I614" s="79"/>
      <c r="J614" s="106"/>
      <c r="K614" s="87">
        <f t="shared" si="34"/>
        <v>0</v>
      </c>
      <c r="L614" s="87">
        <f t="shared" si="35"/>
        <v>0</v>
      </c>
      <c r="M614" s="46">
        <f t="shared" si="36"/>
        <v>0</v>
      </c>
      <c r="N614" s="284"/>
      <c r="O614" s="284"/>
      <c r="P614" s="312"/>
      <c r="Q614" s="284"/>
      <c r="R614" s="284"/>
      <c r="S614" s="284"/>
      <c r="T614" s="284"/>
      <c r="U614" s="284"/>
      <c r="V614" s="284"/>
      <c r="W614" s="284"/>
      <c r="X614" s="284"/>
      <c r="Y614" s="284"/>
      <c r="Z614" s="284"/>
      <c r="AA614" s="284"/>
      <c r="AB614" s="284"/>
      <c r="AC614" s="284"/>
      <c r="AD614" s="83"/>
    </row>
    <row r="615" spans="1:30" ht="18" hidden="1" customHeight="1">
      <c r="A615" s="90"/>
      <c r="B615" s="107"/>
      <c r="C615" s="108"/>
      <c r="D615" s="105"/>
      <c r="E615" s="43"/>
      <c r="F615" s="44"/>
      <c r="G615" s="86"/>
      <c r="H615" s="70"/>
      <c r="I615" s="79"/>
      <c r="J615" s="106"/>
      <c r="K615" s="87">
        <f t="shared" si="34"/>
        <v>0</v>
      </c>
      <c r="L615" s="87">
        <f t="shared" si="35"/>
        <v>0</v>
      </c>
      <c r="M615" s="46">
        <f t="shared" si="36"/>
        <v>0</v>
      </c>
      <c r="N615" s="284"/>
      <c r="O615" s="284"/>
      <c r="P615" s="312"/>
      <c r="Q615" s="284"/>
      <c r="R615" s="284"/>
      <c r="S615" s="284"/>
      <c r="T615" s="284"/>
      <c r="U615" s="284"/>
      <c r="V615" s="284"/>
      <c r="W615" s="284"/>
      <c r="X615" s="284"/>
      <c r="Y615" s="284"/>
      <c r="Z615" s="284"/>
      <c r="AA615" s="284"/>
      <c r="AB615" s="284"/>
      <c r="AC615" s="284"/>
      <c r="AD615" s="83"/>
    </row>
    <row r="616" spans="1:30" ht="18" hidden="1" customHeight="1">
      <c r="A616" s="90"/>
      <c r="B616" s="107"/>
      <c r="C616" s="108"/>
      <c r="D616" s="105"/>
      <c r="E616" s="43"/>
      <c r="F616" s="44"/>
      <c r="G616" s="86"/>
      <c r="H616" s="70"/>
      <c r="I616" s="79"/>
      <c r="J616" s="106"/>
      <c r="K616" s="87">
        <f t="shared" si="34"/>
        <v>0</v>
      </c>
      <c r="L616" s="87">
        <f t="shared" si="35"/>
        <v>0</v>
      </c>
      <c r="M616" s="46">
        <f t="shared" si="36"/>
        <v>0</v>
      </c>
      <c r="N616" s="284"/>
      <c r="O616" s="284"/>
      <c r="P616" s="312"/>
      <c r="Q616" s="284"/>
      <c r="R616" s="284"/>
      <c r="S616" s="284"/>
      <c r="T616" s="284"/>
      <c r="U616" s="284"/>
      <c r="V616" s="284"/>
      <c r="W616" s="284"/>
      <c r="X616" s="284"/>
      <c r="Y616" s="284"/>
      <c r="Z616" s="284"/>
      <c r="AA616" s="284"/>
      <c r="AB616" s="284"/>
      <c r="AC616" s="284"/>
      <c r="AD616" s="83"/>
    </row>
    <row r="617" spans="1:30" ht="18" hidden="1" customHeight="1">
      <c r="A617" s="90"/>
      <c r="B617" s="107"/>
      <c r="C617" s="108"/>
      <c r="D617" s="105"/>
      <c r="E617" s="43"/>
      <c r="F617" s="44"/>
      <c r="G617" s="86"/>
      <c r="H617" s="70"/>
      <c r="I617" s="79"/>
      <c r="J617" s="106"/>
      <c r="K617" s="87">
        <f t="shared" si="34"/>
        <v>0</v>
      </c>
      <c r="L617" s="87">
        <f t="shared" si="35"/>
        <v>0</v>
      </c>
      <c r="M617" s="46">
        <f t="shared" si="36"/>
        <v>0</v>
      </c>
      <c r="N617" s="284"/>
      <c r="O617" s="284"/>
      <c r="P617" s="312"/>
      <c r="Q617" s="284"/>
      <c r="R617" s="284"/>
      <c r="S617" s="284"/>
      <c r="T617" s="284"/>
      <c r="U617" s="284"/>
      <c r="V617" s="284"/>
      <c r="W617" s="284"/>
      <c r="X617" s="284"/>
      <c r="Y617" s="284"/>
      <c r="Z617" s="284"/>
      <c r="AA617" s="284"/>
      <c r="AB617" s="284"/>
      <c r="AC617" s="284"/>
      <c r="AD617" s="83"/>
    </row>
    <row r="618" spans="1:30" ht="18" customHeight="1">
      <c r="A618" s="104">
        <v>34</v>
      </c>
      <c r="B618" s="60" t="s">
        <v>461</v>
      </c>
      <c r="C618" s="61" t="s">
        <v>462</v>
      </c>
      <c r="D618" s="64"/>
      <c r="E618" s="43" t="s">
        <v>161</v>
      </c>
      <c r="F618" s="44" t="s">
        <v>467</v>
      </c>
      <c r="G618" s="86">
        <v>2</v>
      </c>
      <c r="H618" s="70">
        <v>30</v>
      </c>
      <c r="I618" s="79">
        <v>60</v>
      </c>
      <c r="J618" s="106">
        <v>40</v>
      </c>
      <c r="K618" s="87">
        <v>1.2</v>
      </c>
      <c r="L618" s="87">
        <v>1.2</v>
      </c>
      <c r="M618" s="46">
        <v>90</v>
      </c>
      <c r="N618" s="321"/>
      <c r="O618" s="314"/>
      <c r="P618" s="307">
        <f>M618</f>
        <v>90</v>
      </c>
      <c r="Q618" s="314"/>
      <c r="R618" s="307"/>
      <c r="S618" s="309"/>
      <c r="T618" s="314"/>
      <c r="U618" s="309"/>
      <c r="V618" s="317"/>
      <c r="W618" s="309"/>
      <c r="X618" s="314"/>
      <c r="Y618" s="307"/>
      <c r="Z618" s="305"/>
      <c r="AA618" s="305"/>
      <c r="AB618" s="323"/>
      <c r="AC618" s="308">
        <f>P618</f>
        <v>90</v>
      </c>
      <c r="AD618" s="83"/>
    </row>
    <row r="619" spans="1:30" ht="18" hidden="1" customHeight="1">
      <c r="A619" s="90"/>
      <c r="B619" s="107"/>
      <c r="C619" s="108"/>
      <c r="D619" s="105"/>
      <c r="E619" s="43"/>
      <c r="F619" s="44"/>
      <c r="G619" s="86"/>
      <c r="H619" s="70"/>
      <c r="I619" s="79"/>
      <c r="J619" s="106"/>
      <c r="K619" s="87">
        <f t="shared" si="34"/>
        <v>0</v>
      </c>
      <c r="L619" s="87">
        <f t="shared" si="35"/>
        <v>0</v>
      </c>
      <c r="M619" s="46">
        <f t="shared" si="36"/>
        <v>0</v>
      </c>
      <c r="N619" s="284"/>
      <c r="O619" s="284"/>
      <c r="P619" s="284"/>
      <c r="Q619" s="284"/>
      <c r="R619" s="284"/>
      <c r="S619" s="284"/>
      <c r="T619" s="284"/>
      <c r="U619" s="284"/>
      <c r="V619" s="284"/>
      <c r="W619" s="284"/>
      <c r="X619" s="284"/>
      <c r="Y619" s="284"/>
      <c r="Z619" s="284"/>
      <c r="AA619" s="284"/>
      <c r="AB619" s="284"/>
      <c r="AC619" s="284"/>
      <c r="AD619" s="83"/>
    </row>
    <row r="620" spans="1:30" ht="18" hidden="1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34"/>
        <v>0</v>
      </c>
      <c r="L620" s="87">
        <f t="shared" si="35"/>
        <v>0</v>
      </c>
      <c r="M620" s="46">
        <f t="shared" si="36"/>
        <v>0</v>
      </c>
      <c r="N620" s="284"/>
      <c r="O620" s="284"/>
      <c r="P620" s="284"/>
      <c r="Q620" s="284"/>
      <c r="R620" s="284"/>
      <c r="S620" s="284"/>
      <c r="T620" s="284"/>
      <c r="U620" s="284"/>
      <c r="V620" s="284"/>
      <c r="W620" s="284"/>
      <c r="X620" s="284"/>
      <c r="Y620" s="284"/>
      <c r="Z620" s="284"/>
      <c r="AA620" s="284"/>
      <c r="AB620" s="284"/>
      <c r="AC620" s="284"/>
      <c r="AD620" s="83"/>
    </row>
    <row r="621" spans="1:30" ht="18" hidden="1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34"/>
        <v>0</v>
      </c>
      <c r="L621" s="87">
        <f t="shared" si="35"/>
        <v>0</v>
      </c>
      <c r="M621" s="46">
        <f t="shared" si="36"/>
        <v>0</v>
      </c>
      <c r="N621" s="284"/>
      <c r="O621" s="284"/>
      <c r="P621" s="284"/>
      <c r="Q621" s="284"/>
      <c r="R621" s="284"/>
      <c r="S621" s="284"/>
      <c r="T621" s="284"/>
      <c r="U621" s="284"/>
      <c r="V621" s="284"/>
      <c r="W621" s="284"/>
      <c r="X621" s="284"/>
      <c r="Y621" s="284"/>
      <c r="Z621" s="284"/>
      <c r="AA621" s="284"/>
      <c r="AB621" s="284"/>
      <c r="AC621" s="284"/>
      <c r="AD621" s="83"/>
    </row>
    <row r="622" spans="1:30" ht="18" hidden="1" customHeight="1">
      <c r="A622" s="90"/>
      <c r="B622" s="107"/>
      <c r="C622" s="108"/>
      <c r="D622" s="105"/>
      <c r="E622" s="43"/>
      <c r="F622" s="44"/>
      <c r="G622" s="86"/>
      <c r="H622" s="70"/>
      <c r="I622" s="79"/>
      <c r="J622" s="106"/>
      <c r="K622" s="87">
        <f t="shared" si="34"/>
        <v>0</v>
      </c>
      <c r="L622" s="87">
        <f t="shared" si="35"/>
        <v>0</v>
      </c>
      <c r="M622" s="46">
        <f t="shared" si="36"/>
        <v>0</v>
      </c>
      <c r="N622" s="284"/>
      <c r="O622" s="284"/>
      <c r="P622" s="284"/>
      <c r="Q622" s="284"/>
      <c r="R622" s="284"/>
      <c r="S622" s="284"/>
      <c r="T622" s="284"/>
      <c r="U622" s="284"/>
      <c r="V622" s="284"/>
      <c r="W622" s="284"/>
      <c r="X622" s="284"/>
      <c r="Y622" s="284"/>
      <c r="Z622" s="284"/>
      <c r="AA622" s="284"/>
      <c r="AB622" s="284"/>
      <c r="AC622" s="284"/>
      <c r="AD622" s="83"/>
    </row>
    <row r="623" spans="1:30" ht="18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34"/>
        <v>0</v>
      </c>
      <c r="L623" s="87">
        <f t="shared" si="35"/>
        <v>0</v>
      </c>
      <c r="M623" s="46">
        <f t="shared" si="36"/>
        <v>0</v>
      </c>
      <c r="N623" s="284"/>
      <c r="O623" s="284"/>
      <c r="P623" s="284"/>
      <c r="Q623" s="284"/>
      <c r="R623" s="284"/>
      <c r="S623" s="284"/>
      <c r="T623" s="284"/>
      <c r="U623" s="284"/>
      <c r="V623" s="284"/>
      <c r="W623" s="284"/>
      <c r="X623" s="284"/>
      <c r="Y623" s="284"/>
      <c r="Z623" s="284"/>
      <c r="AA623" s="284"/>
      <c r="AB623" s="284"/>
      <c r="AC623" s="284"/>
      <c r="AD623" s="83"/>
    </row>
    <row r="624" spans="1:30" ht="24.75" hidden="1" customHeight="1">
      <c r="A624" s="90"/>
      <c r="B624" s="107"/>
      <c r="C624" s="108"/>
      <c r="D624" s="105"/>
      <c r="E624" s="43"/>
      <c r="F624" s="44"/>
      <c r="G624" s="86"/>
      <c r="H624" s="70"/>
      <c r="I624" s="79"/>
      <c r="J624" s="106"/>
      <c r="K624" s="87">
        <f t="shared" si="34"/>
        <v>0</v>
      </c>
      <c r="L624" s="87">
        <f t="shared" si="35"/>
        <v>0</v>
      </c>
      <c r="M624" s="46">
        <f t="shared" si="36"/>
        <v>0</v>
      </c>
      <c r="N624" s="284"/>
      <c r="O624" s="284"/>
      <c r="P624" s="284"/>
      <c r="Q624" s="284"/>
      <c r="R624" s="284"/>
      <c r="S624" s="284"/>
      <c r="T624" s="284"/>
      <c r="U624" s="284"/>
      <c r="V624" s="284"/>
      <c r="W624" s="284"/>
      <c r="X624" s="284"/>
      <c r="Y624" s="284"/>
      <c r="Z624" s="284"/>
      <c r="AA624" s="284"/>
      <c r="AB624" s="284"/>
      <c r="AC624" s="284"/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34"/>
        <v>0</v>
      </c>
      <c r="L625" s="87">
        <f t="shared" si="35"/>
        <v>0</v>
      </c>
      <c r="M625" s="46">
        <f t="shared" si="36"/>
        <v>0</v>
      </c>
      <c r="N625" s="284"/>
      <c r="O625" s="284"/>
      <c r="P625" s="284"/>
      <c r="Q625" s="284"/>
      <c r="R625" s="284"/>
      <c r="S625" s="284"/>
      <c r="T625" s="284"/>
      <c r="U625" s="284"/>
      <c r="V625" s="284"/>
      <c r="W625" s="284"/>
      <c r="X625" s="284"/>
      <c r="Y625" s="284"/>
      <c r="Z625" s="284"/>
      <c r="AA625" s="284"/>
      <c r="AB625" s="284"/>
      <c r="AC625" s="284"/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34"/>
        <v>0</v>
      </c>
      <c r="L626" s="87">
        <f t="shared" si="35"/>
        <v>0</v>
      </c>
      <c r="M626" s="46">
        <f t="shared" si="36"/>
        <v>0</v>
      </c>
      <c r="N626" s="284"/>
      <c r="O626" s="284"/>
      <c r="P626" s="284"/>
      <c r="Q626" s="284"/>
      <c r="R626" s="284"/>
      <c r="S626" s="284"/>
      <c r="T626" s="284"/>
      <c r="U626" s="284"/>
      <c r="V626" s="284"/>
      <c r="W626" s="284"/>
      <c r="X626" s="284"/>
      <c r="Y626" s="284"/>
      <c r="Z626" s="284"/>
      <c r="AA626" s="284"/>
      <c r="AB626" s="284"/>
      <c r="AC626" s="284"/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34"/>
        <v>0</v>
      </c>
      <c r="L627" s="87">
        <f t="shared" si="35"/>
        <v>0</v>
      </c>
      <c r="M627" s="46">
        <f t="shared" si="36"/>
        <v>0</v>
      </c>
      <c r="N627" s="284"/>
      <c r="O627" s="284"/>
      <c r="P627" s="284"/>
      <c r="Q627" s="284"/>
      <c r="R627" s="284"/>
      <c r="S627" s="284"/>
      <c r="T627" s="284"/>
      <c r="U627" s="284"/>
      <c r="V627" s="284"/>
      <c r="W627" s="284"/>
      <c r="X627" s="284"/>
      <c r="Y627" s="284"/>
      <c r="Z627" s="284"/>
      <c r="AA627" s="284"/>
      <c r="AB627" s="284"/>
      <c r="AC627" s="284"/>
      <c r="AD627" s="83"/>
    </row>
    <row r="628" spans="1:30" ht="18" customHeight="1">
      <c r="A628" s="104">
        <v>35</v>
      </c>
      <c r="B628" s="60" t="s">
        <v>465</v>
      </c>
      <c r="C628" s="61" t="s">
        <v>464</v>
      </c>
      <c r="D628" s="64"/>
      <c r="E628" s="43" t="s">
        <v>161</v>
      </c>
      <c r="F628" s="44" t="s">
        <v>518</v>
      </c>
      <c r="G628" s="86">
        <v>2</v>
      </c>
      <c r="H628" s="70">
        <v>30</v>
      </c>
      <c r="I628" s="79">
        <v>60</v>
      </c>
      <c r="J628" s="106">
        <v>40</v>
      </c>
      <c r="K628" s="87">
        <f t="shared" si="34"/>
        <v>1.2</v>
      </c>
      <c r="L628" s="87">
        <f t="shared" si="35"/>
        <v>1.2</v>
      </c>
      <c r="M628" s="46">
        <f t="shared" si="36"/>
        <v>90</v>
      </c>
      <c r="N628" s="321"/>
      <c r="O628" s="314"/>
      <c r="P628" s="307">
        <f>M628</f>
        <v>90</v>
      </c>
      <c r="Q628" s="314"/>
      <c r="R628" s="307"/>
      <c r="S628" s="309"/>
      <c r="T628" s="314"/>
      <c r="U628" s="309"/>
      <c r="V628" s="314"/>
      <c r="W628" s="309"/>
      <c r="X628" s="314"/>
      <c r="Y628" s="307"/>
      <c r="Z628" s="305"/>
      <c r="AA628" s="305"/>
      <c r="AB628" s="323"/>
      <c r="AC628" s="308">
        <f>P628</f>
        <v>90</v>
      </c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69"/>
      <c r="H629" s="70"/>
      <c r="I629" s="79"/>
      <c r="J629" s="106"/>
      <c r="K629" s="87">
        <f t="shared" si="34"/>
        <v>0</v>
      </c>
      <c r="L629" s="87">
        <f t="shared" si="35"/>
        <v>0</v>
      </c>
      <c r="M629" s="46">
        <f t="shared" si="36"/>
        <v>0</v>
      </c>
      <c r="N629" s="284"/>
      <c r="O629" s="284"/>
      <c r="P629" s="284"/>
      <c r="Q629" s="284"/>
      <c r="R629" s="284"/>
      <c r="S629" s="284"/>
      <c r="T629" s="284"/>
      <c r="U629" s="284"/>
      <c r="V629" s="284"/>
      <c r="W629" s="284"/>
      <c r="X629" s="284"/>
      <c r="Y629" s="284"/>
      <c r="Z629" s="284"/>
      <c r="AA629" s="284"/>
      <c r="AB629" s="284"/>
      <c r="AC629" s="284"/>
      <c r="AD629" s="83"/>
    </row>
    <row r="630" spans="1:30" ht="18" hidden="1" customHeight="1">
      <c r="A630" s="90"/>
      <c r="B630" s="107"/>
      <c r="C630" s="108"/>
      <c r="D630" s="105"/>
      <c r="E630" s="43"/>
      <c r="F630" s="44"/>
      <c r="G630" s="69"/>
      <c r="H630" s="70"/>
      <c r="I630" s="79"/>
      <c r="J630" s="106"/>
      <c r="K630" s="87">
        <f t="shared" si="34"/>
        <v>0</v>
      </c>
      <c r="L630" s="87">
        <f t="shared" si="35"/>
        <v>0</v>
      </c>
      <c r="M630" s="46">
        <f t="shared" si="36"/>
        <v>0</v>
      </c>
      <c r="N630" s="284"/>
      <c r="O630" s="284"/>
      <c r="P630" s="284"/>
      <c r="Q630" s="284"/>
      <c r="R630" s="284"/>
      <c r="S630" s="284"/>
      <c r="T630" s="284"/>
      <c r="U630" s="284"/>
      <c r="V630" s="284"/>
      <c r="W630" s="284"/>
      <c r="X630" s="284"/>
      <c r="Y630" s="284"/>
      <c r="Z630" s="284"/>
      <c r="AA630" s="284"/>
      <c r="AB630" s="284"/>
      <c r="AC630" s="284"/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69"/>
      <c r="H631" s="70"/>
      <c r="I631" s="79"/>
      <c r="J631" s="106"/>
      <c r="K631" s="87">
        <f t="shared" si="34"/>
        <v>0</v>
      </c>
      <c r="L631" s="87">
        <f t="shared" si="35"/>
        <v>0</v>
      </c>
      <c r="M631" s="46">
        <f t="shared" si="36"/>
        <v>0</v>
      </c>
      <c r="N631" s="284"/>
      <c r="O631" s="284"/>
      <c r="P631" s="284"/>
      <c r="Q631" s="284"/>
      <c r="R631" s="284"/>
      <c r="S631" s="284"/>
      <c r="T631" s="284"/>
      <c r="U631" s="284"/>
      <c r="V631" s="284"/>
      <c r="W631" s="284"/>
      <c r="X631" s="284"/>
      <c r="Y631" s="284"/>
      <c r="Z631" s="284"/>
      <c r="AA631" s="284"/>
      <c r="AB631" s="284"/>
      <c r="AC631" s="284"/>
      <c r="AD631" s="83"/>
    </row>
    <row r="632" spans="1:30" ht="18" hidden="1" customHeight="1">
      <c r="A632" s="90"/>
      <c r="B632" s="107"/>
      <c r="C632" s="108"/>
      <c r="D632" s="105"/>
      <c r="E632" s="43"/>
      <c r="F632" s="44"/>
      <c r="G632" s="69"/>
      <c r="H632" s="70"/>
      <c r="I632" s="79"/>
      <c r="J632" s="106"/>
      <c r="K632" s="87">
        <f t="shared" si="34"/>
        <v>0</v>
      </c>
      <c r="L632" s="87">
        <f t="shared" si="35"/>
        <v>0</v>
      </c>
      <c r="M632" s="46">
        <f t="shared" si="36"/>
        <v>0</v>
      </c>
      <c r="N632" s="284"/>
      <c r="O632" s="284"/>
      <c r="P632" s="284"/>
      <c r="Q632" s="284"/>
      <c r="R632" s="284"/>
      <c r="S632" s="284"/>
      <c r="T632" s="284"/>
      <c r="U632" s="284"/>
      <c r="V632" s="284"/>
      <c r="W632" s="284"/>
      <c r="X632" s="284"/>
      <c r="Y632" s="284"/>
      <c r="Z632" s="284"/>
      <c r="AA632" s="284"/>
      <c r="AB632" s="284"/>
      <c r="AC632" s="284"/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34"/>
        <v>0</v>
      </c>
      <c r="L633" s="87">
        <f t="shared" si="35"/>
        <v>0</v>
      </c>
      <c r="M633" s="46">
        <f t="shared" si="36"/>
        <v>0</v>
      </c>
      <c r="N633" s="284"/>
      <c r="O633" s="284"/>
      <c r="P633" s="284"/>
      <c r="Q633" s="284"/>
      <c r="R633" s="284"/>
      <c r="S633" s="284"/>
      <c r="T633" s="284"/>
      <c r="U633" s="284"/>
      <c r="V633" s="284"/>
      <c r="W633" s="284"/>
      <c r="X633" s="284"/>
      <c r="Y633" s="284"/>
      <c r="Z633" s="284"/>
      <c r="AA633" s="284"/>
      <c r="AB633" s="284"/>
      <c r="AC633" s="284"/>
      <c r="AD633" s="83"/>
    </row>
    <row r="634" spans="1:30" ht="18" hidden="1" customHeight="1">
      <c r="A634" s="90"/>
      <c r="B634" s="107"/>
      <c r="C634" s="108"/>
      <c r="D634" s="105"/>
      <c r="E634" s="43"/>
      <c r="F634" s="44"/>
      <c r="G634" s="69"/>
      <c r="H634" s="70"/>
      <c r="I634" s="79"/>
      <c r="J634" s="106"/>
      <c r="K634" s="87">
        <f t="shared" si="34"/>
        <v>0</v>
      </c>
      <c r="L634" s="87">
        <f t="shared" si="35"/>
        <v>0</v>
      </c>
      <c r="M634" s="46">
        <f t="shared" si="36"/>
        <v>0</v>
      </c>
      <c r="N634" s="284"/>
      <c r="O634" s="284"/>
      <c r="P634" s="284"/>
      <c r="Q634" s="284"/>
      <c r="R634" s="284"/>
      <c r="S634" s="284"/>
      <c r="T634" s="284"/>
      <c r="U634" s="284"/>
      <c r="V634" s="284"/>
      <c r="W634" s="284"/>
      <c r="X634" s="284"/>
      <c r="Y634" s="284"/>
      <c r="Z634" s="284"/>
      <c r="AA634" s="284"/>
      <c r="AB634" s="284"/>
      <c r="AC634" s="284"/>
      <c r="AD634" s="83"/>
    </row>
    <row r="635" spans="1:30" ht="18" hidden="1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34"/>
        <v>0</v>
      </c>
      <c r="L635" s="87">
        <f t="shared" si="35"/>
        <v>0</v>
      </c>
      <c r="M635" s="46">
        <f t="shared" si="36"/>
        <v>0</v>
      </c>
      <c r="N635" s="284"/>
      <c r="O635" s="284"/>
      <c r="P635" s="284"/>
      <c r="Q635" s="284"/>
      <c r="R635" s="284"/>
      <c r="S635" s="284"/>
      <c r="T635" s="284"/>
      <c r="U635" s="284"/>
      <c r="V635" s="284"/>
      <c r="W635" s="284"/>
      <c r="X635" s="284"/>
      <c r="Y635" s="284"/>
      <c r="Z635" s="284"/>
      <c r="AA635" s="284"/>
      <c r="AB635" s="284"/>
      <c r="AC635" s="284"/>
      <c r="AD635" s="83"/>
    </row>
    <row r="636" spans="1:30" ht="18" hidden="1" customHeight="1">
      <c r="A636" s="90"/>
      <c r="B636" s="107"/>
      <c r="C636" s="108"/>
      <c r="D636" s="105"/>
      <c r="E636" s="43"/>
      <c r="F636" s="44"/>
      <c r="G636" s="69"/>
      <c r="H636" s="70"/>
      <c r="I636" s="79"/>
      <c r="J636" s="106"/>
      <c r="K636" s="87">
        <f t="shared" si="34"/>
        <v>0</v>
      </c>
      <c r="L636" s="87">
        <f t="shared" si="35"/>
        <v>0</v>
      </c>
      <c r="M636" s="46">
        <f t="shared" si="36"/>
        <v>0</v>
      </c>
      <c r="N636" s="284"/>
      <c r="O636" s="284"/>
      <c r="P636" s="284"/>
      <c r="Q636" s="284"/>
      <c r="R636" s="284"/>
      <c r="S636" s="284"/>
      <c r="T636" s="284"/>
      <c r="U636" s="284"/>
      <c r="V636" s="284"/>
      <c r="W636" s="284"/>
      <c r="X636" s="284"/>
      <c r="Y636" s="284"/>
      <c r="Z636" s="284"/>
      <c r="AA636" s="284"/>
      <c r="AB636" s="284"/>
      <c r="AC636" s="284"/>
      <c r="AD636" s="83"/>
    </row>
    <row r="637" spans="1:30" ht="18" hidden="1" customHeight="1">
      <c r="A637" s="90"/>
      <c r="B637" s="107"/>
      <c r="C637" s="108"/>
      <c r="D637" s="105"/>
      <c r="E637" s="43"/>
      <c r="F637" s="44"/>
      <c r="G637" s="69"/>
      <c r="H637" s="70"/>
      <c r="I637" s="79"/>
      <c r="J637" s="106"/>
      <c r="K637" s="87">
        <f t="shared" si="34"/>
        <v>0</v>
      </c>
      <c r="L637" s="87">
        <f t="shared" si="35"/>
        <v>0</v>
      </c>
      <c r="M637" s="46">
        <f t="shared" si="36"/>
        <v>0</v>
      </c>
      <c r="N637" s="284"/>
      <c r="O637" s="284"/>
      <c r="P637" s="284"/>
      <c r="Q637" s="284"/>
      <c r="R637" s="284"/>
      <c r="S637" s="284"/>
      <c r="T637" s="284"/>
      <c r="U637" s="284"/>
      <c r="V637" s="284"/>
      <c r="W637" s="284"/>
      <c r="X637" s="284"/>
      <c r="Y637" s="284"/>
      <c r="Z637" s="284"/>
      <c r="AA637" s="284"/>
      <c r="AB637" s="284"/>
      <c r="AC637" s="284"/>
      <c r="AD637" s="83"/>
    </row>
    <row r="638" spans="1:30" s="264" customFormat="1" ht="18" customHeight="1">
      <c r="A638" s="104">
        <v>36</v>
      </c>
      <c r="B638" s="60" t="s">
        <v>529</v>
      </c>
      <c r="C638" s="61"/>
      <c r="D638" s="104"/>
      <c r="E638" s="43" t="s">
        <v>352</v>
      </c>
      <c r="F638" s="44" t="s">
        <v>172</v>
      </c>
      <c r="G638" s="86">
        <v>2</v>
      </c>
      <c r="H638" s="70">
        <v>15</v>
      </c>
      <c r="I638" s="79"/>
      <c r="J638" s="106">
        <v>60</v>
      </c>
      <c r="K638" s="87">
        <f t="shared" ref="K638:K640" si="38">IF(OR(LEFT(E638,2)="ĐA",LEFT(E638,2)="DA",LEFT(E638,5)="Đồ án",LEFT(E638,5)="Đồán ",LEFT(E638,9)="Sinh hoạt",LEFT(E638,9)="sinh hoạt",LEFT(E638,6)="Cố vấn",LEFT(E638,6)="cố vấn",LEFT(E638,4)="cvht",LEFT(E638,4)="CVHT",LEFT(E638,4)="shcn",LEFT(E638,4)="SHCN"),0,(IF(AND(H638&gt;0,J638&gt;0),IF(J638&gt;60,1.3,IF(J638&gt;35,1.2,1)),0)))</f>
        <v>1.2</v>
      </c>
      <c r="L638" s="87">
        <f t="shared" ref="L638:L640" si="39">IF(OR(LEFT(E638,2)="ĐA",LEFT(E638,2)="DA",LEFT(E638,5)="Đồ án",LEFT(E638,5)="Đồán "),0,IF(AND(J638&gt;0,I638&gt;0),IF(AND(OR(LEFT(E638,4)="GDQP",LEFT(E638,4)="gdqp",LEFT(E638,19)="Giáo dục quốc phòng"),J638&gt;50),1.3,IF(J638&gt;35,1.2,IF(J638&gt;29,1.1,1))),0))</f>
        <v>0</v>
      </c>
      <c r="M638" s="46">
        <f t="shared" ref="M638:M640" si="40">ROUND(IF(OR(LEFT(E638,2)="ĐA",LEFT(E638,2)="DA",LEFT(E638,5)="Đồ án",LEFT(E638,5)="Đồán "),J638*0.5,(IF(H638&gt;0,H638*K638,"0")+IF(I638&gt;0,(I638*0.75)*L638,"0"))),1)</f>
        <v>18</v>
      </c>
      <c r="N638" s="321"/>
      <c r="O638" s="314"/>
      <c r="P638" s="307">
        <f>SUM(M638:N647)</f>
        <v>67.599999999999994</v>
      </c>
      <c r="Q638" s="314"/>
      <c r="R638" s="307"/>
      <c r="S638" s="309"/>
      <c r="T638" s="314"/>
      <c r="U638" s="309"/>
      <c r="V638" s="314"/>
      <c r="W638" s="269"/>
      <c r="X638" s="314"/>
      <c r="Y638" s="307"/>
      <c r="Z638" s="305"/>
      <c r="AA638" s="305"/>
      <c r="AB638" s="323"/>
      <c r="AC638" s="308">
        <f>P638</f>
        <v>67.599999999999994</v>
      </c>
      <c r="AD638" s="83"/>
    </row>
    <row r="639" spans="1:30" s="264" customFormat="1" ht="18" customHeight="1">
      <c r="A639" s="121"/>
      <c r="B639" s="107"/>
      <c r="C639" s="108"/>
      <c r="D639" s="105"/>
      <c r="E639" s="43" t="s">
        <v>360</v>
      </c>
      <c r="F639" s="44" t="s">
        <v>172</v>
      </c>
      <c r="G639" s="272">
        <v>2</v>
      </c>
      <c r="H639" s="70"/>
      <c r="I639" s="79">
        <v>30</v>
      </c>
      <c r="J639" s="106">
        <v>30</v>
      </c>
      <c r="K639" s="87">
        <f t="shared" si="38"/>
        <v>0</v>
      </c>
      <c r="L639" s="87">
        <f t="shared" si="39"/>
        <v>1.1000000000000001</v>
      </c>
      <c r="M639" s="46">
        <f t="shared" si="40"/>
        <v>24.8</v>
      </c>
      <c r="N639" s="322"/>
      <c r="O639" s="315"/>
      <c r="P639" s="312"/>
      <c r="Q639" s="315"/>
      <c r="R639" s="312"/>
      <c r="S639" s="310"/>
      <c r="T639" s="284"/>
      <c r="U639" s="310"/>
      <c r="V639" s="284"/>
      <c r="W639" s="270"/>
      <c r="X639" s="284"/>
      <c r="Y639" s="284"/>
      <c r="Z639" s="284"/>
      <c r="AA639" s="284"/>
      <c r="AB639" s="284"/>
      <c r="AC639" s="284"/>
      <c r="AD639" s="83"/>
    </row>
    <row r="640" spans="1:30" s="264" customFormat="1" ht="18" customHeight="1">
      <c r="A640" s="121"/>
      <c r="B640" s="107"/>
      <c r="C640" s="108"/>
      <c r="D640" s="105"/>
      <c r="E640" s="43" t="s">
        <v>361</v>
      </c>
      <c r="F640" s="44" t="s">
        <v>172</v>
      </c>
      <c r="G640" s="272">
        <v>2</v>
      </c>
      <c r="H640" s="70"/>
      <c r="I640" s="79">
        <v>30</v>
      </c>
      <c r="J640" s="106">
        <v>30</v>
      </c>
      <c r="K640" s="87">
        <f t="shared" si="38"/>
        <v>0</v>
      </c>
      <c r="L640" s="87">
        <f t="shared" si="39"/>
        <v>1.1000000000000001</v>
      </c>
      <c r="M640" s="46">
        <f t="shared" si="40"/>
        <v>24.8</v>
      </c>
      <c r="N640" s="322"/>
      <c r="O640" s="315"/>
      <c r="P640" s="312"/>
      <c r="Q640" s="315"/>
      <c r="R640" s="312"/>
      <c r="S640" s="310"/>
      <c r="T640" s="284"/>
      <c r="U640" s="310"/>
      <c r="V640" s="284"/>
      <c r="W640" s="270"/>
      <c r="X640" s="284"/>
      <c r="Y640" s="284"/>
      <c r="Z640" s="284"/>
      <c r="AA640" s="284"/>
      <c r="AB640" s="284"/>
      <c r="AC640" s="284"/>
      <c r="AD640" s="83"/>
    </row>
    <row r="641" spans="1:16384" s="264" customFormat="1" ht="18" hidden="1" customHeight="1">
      <c r="A641" s="121"/>
      <c r="B641" s="107"/>
      <c r="C641" s="108"/>
      <c r="D641" s="105"/>
      <c r="E641" s="43"/>
      <c r="F641" s="44"/>
      <c r="G641" s="272"/>
      <c r="H641" s="70"/>
      <c r="I641" s="79"/>
      <c r="J641" s="106"/>
      <c r="K641" s="87"/>
      <c r="L641" s="87"/>
      <c r="M641" s="46"/>
      <c r="N641" s="322"/>
      <c r="O641" s="315"/>
      <c r="P641" s="312"/>
      <c r="Q641" s="315"/>
      <c r="R641" s="312"/>
      <c r="S641" s="310"/>
      <c r="T641" s="284"/>
      <c r="U641" s="310"/>
      <c r="V641" s="284"/>
      <c r="W641" s="270"/>
      <c r="X641" s="284"/>
      <c r="Y641" s="284"/>
      <c r="Z641" s="284"/>
      <c r="AA641" s="284"/>
      <c r="AB641" s="284"/>
      <c r="AC641" s="284"/>
      <c r="AD641" s="83"/>
    </row>
    <row r="642" spans="1:16384" s="264" customFormat="1" ht="18" hidden="1" customHeight="1">
      <c r="A642" s="121"/>
      <c r="B642" s="107"/>
      <c r="C642" s="108"/>
      <c r="D642" s="105"/>
      <c r="E642" s="43"/>
      <c r="F642" s="44"/>
      <c r="G642" s="272"/>
      <c r="H642" s="70"/>
      <c r="I642" s="79"/>
      <c r="J642" s="106"/>
      <c r="K642" s="87"/>
      <c r="L642" s="87"/>
      <c r="M642" s="46"/>
      <c r="N642" s="322"/>
      <c r="O642" s="315"/>
      <c r="P642" s="312"/>
      <c r="Q642" s="315"/>
      <c r="R642" s="312"/>
      <c r="S642" s="310"/>
      <c r="T642" s="306"/>
      <c r="U642" s="310"/>
      <c r="V642" s="306"/>
      <c r="W642" s="270"/>
      <c r="X642" s="306"/>
      <c r="Y642" s="306"/>
      <c r="Z642" s="306"/>
      <c r="AA642" s="306"/>
      <c r="AB642" s="306"/>
      <c r="AC642" s="306"/>
      <c r="AD642" s="83"/>
    </row>
    <row r="643" spans="1:16384" s="264" customFormat="1" ht="18" hidden="1" customHeight="1">
      <c r="A643" s="121"/>
      <c r="B643" s="107"/>
      <c r="C643" s="108"/>
      <c r="D643" s="105"/>
      <c r="E643" s="43"/>
      <c r="F643" s="44"/>
      <c r="G643" s="272"/>
      <c r="H643" s="70"/>
      <c r="I643" s="79"/>
      <c r="J643" s="106"/>
      <c r="K643" s="87"/>
      <c r="L643" s="87"/>
      <c r="M643" s="46"/>
      <c r="N643" s="322"/>
      <c r="O643" s="315"/>
      <c r="P643" s="312"/>
      <c r="Q643" s="315"/>
      <c r="R643" s="312"/>
      <c r="S643" s="310"/>
      <c r="T643" s="284"/>
      <c r="U643" s="310"/>
      <c r="V643" s="284"/>
      <c r="W643" s="270"/>
      <c r="X643" s="284"/>
      <c r="Y643" s="284"/>
      <c r="Z643" s="284"/>
      <c r="AA643" s="284"/>
      <c r="AB643" s="284"/>
      <c r="AC643" s="284"/>
      <c r="AD643" s="83"/>
    </row>
    <row r="644" spans="1:16384" s="264" customFormat="1" ht="18" hidden="1" customHeight="1">
      <c r="A644" s="121"/>
      <c r="B644" s="107"/>
      <c r="C644" s="108"/>
      <c r="D644" s="105"/>
      <c r="E644" s="43"/>
      <c r="F644" s="44"/>
      <c r="G644" s="272"/>
      <c r="H644" s="70"/>
      <c r="I644" s="79"/>
      <c r="J644" s="106"/>
      <c r="K644" s="87"/>
      <c r="L644" s="87"/>
      <c r="M644" s="46"/>
      <c r="N644" s="322"/>
      <c r="O644" s="315"/>
      <c r="P644" s="312"/>
      <c r="Q644" s="315"/>
      <c r="R644" s="312"/>
      <c r="S644" s="310"/>
      <c r="T644" s="284"/>
      <c r="U644" s="310"/>
      <c r="V644" s="284"/>
      <c r="W644" s="270"/>
      <c r="X644" s="284"/>
      <c r="Y644" s="284"/>
      <c r="Z644" s="284"/>
      <c r="AA644" s="284"/>
      <c r="AB644" s="284"/>
      <c r="AC644" s="284"/>
      <c r="AD644" s="83"/>
    </row>
    <row r="645" spans="1:16384" s="264" customFormat="1" ht="18" hidden="1" customHeight="1">
      <c r="A645" s="121"/>
      <c r="B645" s="107"/>
      <c r="C645" s="108"/>
      <c r="D645" s="105"/>
      <c r="E645" s="43"/>
      <c r="F645" s="44"/>
      <c r="G645" s="272"/>
      <c r="H645" s="70"/>
      <c r="I645" s="79"/>
      <c r="J645" s="106"/>
      <c r="K645" s="87"/>
      <c r="L645" s="87"/>
      <c r="M645" s="46"/>
      <c r="N645" s="322"/>
      <c r="O645" s="315"/>
      <c r="P645" s="312"/>
      <c r="Q645" s="315"/>
      <c r="R645" s="312"/>
      <c r="S645" s="310"/>
      <c r="T645" s="284"/>
      <c r="U645" s="310"/>
      <c r="V645" s="284"/>
      <c r="W645" s="270"/>
      <c r="X645" s="284"/>
      <c r="Y645" s="284"/>
      <c r="Z645" s="284"/>
      <c r="AA645" s="284"/>
      <c r="AB645" s="284"/>
      <c r="AC645" s="284"/>
      <c r="AD645" s="83"/>
    </row>
    <row r="646" spans="1:16384" s="264" customFormat="1" ht="18" hidden="1" customHeight="1">
      <c r="A646" s="121"/>
      <c r="B646" s="107"/>
      <c r="C646" s="108"/>
      <c r="D646" s="105"/>
      <c r="E646" s="43"/>
      <c r="F646" s="44"/>
      <c r="G646" s="272"/>
      <c r="H646" s="70"/>
      <c r="I646" s="79"/>
      <c r="J646" s="106"/>
      <c r="K646" s="87"/>
      <c r="L646" s="87"/>
      <c r="M646" s="46"/>
      <c r="N646" s="322"/>
      <c r="O646" s="315"/>
      <c r="P646" s="312"/>
      <c r="Q646" s="315"/>
      <c r="R646" s="312"/>
      <c r="S646" s="310"/>
      <c r="T646" s="284"/>
      <c r="U646" s="310"/>
      <c r="V646" s="284"/>
      <c r="W646" s="270"/>
      <c r="X646" s="284"/>
      <c r="Y646" s="284"/>
      <c r="Z646" s="284"/>
      <c r="AA646" s="284"/>
      <c r="AB646" s="284"/>
      <c r="AC646" s="284"/>
      <c r="AD646" s="83"/>
    </row>
    <row r="647" spans="1:16384" s="264" customFormat="1" ht="18" hidden="1" customHeight="1">
      <c r="A647" s="121"/>
      <c r="B647" s="107"/>
      <c r="C647" s="108"/>
      <c r="D647" s="105"/>
      <c r="E647" s="43"/>
      <c r="F647" s="44"/>
      <c r="G647" s="272"/>
      <c r="H647" s="70"/>
      <c r="I647" s="79"/>
      <c r="J647" s="106"/>
      <c r="K647" s="87"/>
      <c r="L647" s="87"/>
      <c r="M647" s="46"/>
      <c r="N647" s="322"/>
      <c r="O647" s="315"/>
      <c r="P647" s="312"/>
      <c r="Q647" s="315"/>
      <c r="R647" s="312"/>
      <c r="S647" s="310"/>
      <c r="T647" s="284"/>
      <c r="U647" s="310"/>
      <c r="V647" s="284"/>
      <c r="W647" s="270"/>
      <c r="X647" s="284"/>
      <c r="Y647" s="284"/>
      <c r="Z647" s="284"/>
      <c r="AA647" s="284"/>
      <c r="AB647" s="284"/>
      <c r="AC647" s="284"/>
      <c r="AD647" s="83"/>
    </row>
    <row r="648" spans="1:16384" s="260" customFormat="1" ht="18" customHeight="1">
      <c r="A648" s="104">
        <v>36</v>
      </c>
      <c r="B648" s="60" t="s">
        <v>522</v>
      </c>
      <c r="C648" s="61"/>
      <c r="D648" s="104"/>
      <c r="E648" s="60" t="s">
        <v>329</v>
      </c>
      <c r="F648" s="61" t="s">
        <v>350</v>
      </c>
      <c r="G648" s="104">
        <v>1</v>
      </c>
      <c r="H648" s="60">
        <v>30</v>
      </c>
      <c r="I648" s="61">
        <v>0</v>
      </c>
      <c r="J648" s="104">
        <v>40</v>
      </c>
      <c r="K648" s="87">
        <f t="shared" si="34"/>
        <v>1.2</v>
      </c>
      <c r="L648" s="87">
        <f t="shared" si="35"/>
        <v>0</v>
      </c>
      <c r="M648" s="46">
        <f t="shared" si="36"/>
        <v>36</v>
      </c>
      <c r="N648" s="321"/>
      <c r="O648" s="314"/>
      <c r="P648" s="307">
        <v>108</v>
      </c>
      <c r="Q648" s="314"/>
      <c r="R648" s="307"/>
      <c r="S648" s="309"/>
      <c r="T648" s="314"/>
      <c r="U648" s="309"/>
      <c r="V648" s="314"/>
      <c r="W648" s="261"/>
      <c r="X648" s="314"/>
      <c r="Y648" s="307"/>
      <c r="Z648" s="305"/>
      <c r="AA648" s="305"/>
      <c r="AB648" s="323"/>
      <c r="AC648" s="308">
        <f>P648</f>
        <v>108</v>
      </c>
      <c r="AD648" s="61"/>
      <c r="AE648" s="104"/>
      <c r="AF648" s="60"/>
      <c r="AG648" s="61"/>
      <c r="AH648" s="104"/>
      <c r="AI648" s="60"/>
      <c r="AJ648" s="61"/>
      <c r="AK648" s="104"/>
      <c r="AL648" s="60"/>
      <c r="AM648" s="61"/>
      <c r="AN648" s="104"/>
      <c r="AO648" s="60"/>
      <c r="AP648" s="61"/>
      <c r="AQ648" s="104"/>
      <c r="AR648" s="60"/>
      <c r="AS648" s="61"/>
      <c r="AT648" s="104"/>
      <c r="AU648" s="60"/>
      <c r="AV648" s="61"/>
      <c r="AW648" s="104"/>
      <c r="AX648" s="60"/>
      <c r="AY648" s="61"/>
      <c r="AZ648" s="104"/>
      <c r="BA648" s="60"/>
      <c r="BB648" s="61"/>
      <c r="BC648" s="104"/>
      <c r="BD648" s="60"/>
      <c r="BE648" s="61"/>
      <c r="BF648" s="104"/>
      <c r="BG648" s="60"/>
      <c r="BH648" s="61"/>
      <c r="BI648" s="104"/>
      <c r="BJ648" s="60"/>
      <c r="BK648" s="61"/>
      <c r="BL648" s="104"/>
      <c r="BM648" s="60"/>
      <c r="BN648" s="61"/>
      <c r="BO648" s="104"/>
      <c r="BP648" s="60"/>
      <c r="BQ648" s="61"/>
      <c r="BR648" s="104"/>
      <c r="BS648" s="60"/>
      <c r="BT648" s="61"/>
      <c r="BU648" s="104"/>
      <c r="BV648" s="60"/>
      <c r="BW648" s="61"/>
      <c r="BX648" s="104"/>
      <c r="BY648" s="60"/>
      <c r="BZ648" s="61"/>
      <c r="CA648" s="104"/>
      <c r="CB648" s="60"/>
      <c r="CC648" s="61"/>
      <c r="CD648" s="104"/>
      <c r="CE648" s="60"/>
      <c r="CF648" s="61"/>
      <c r="CG648" s="104"/>
      <c r="CH648" s="60"/>
      <c r="CI648" s="61"/>
      <c r="CJ648" s="104"/>
      <c r="CK648" s="60"/>
      <c r="CL648" s="61"/>
      <c r="CM648" s="104"/>
      <c r="CN648" s="60"/>
      <c r="CO648" s="61"/>
      <c r="CP648" s="104"/>
      <c r="CQ648" s="60"/>
      <c r="CR648" s="61"/>
      <c r="CS648" s="104"/>
      <c r="CT648" s="60"/>
      <c r="CU648" s="61"/>
      <c r="CV648" s="104"/>
      <c r="CW648" s="60"/>
      <c r="CX648" s="61"/>
      <c r="CY648" s="104"/>
      <c r="CZ648" s="60"/>
      <c r="DA648" s="61"/>
      <c r="DB648" s="104"/>
      <c r="DC648" s="60"/>
      <c r="DD648" s="61"/>
      <c r="DE648" s="104"/>
      <c r="DF648" s="60"/>
      <c r="DG648" s="61"/>
      <c r="DH648" s="104"/>
      <c r="DI648" s="60"/>
      <c r="DJ648" s="61"/>
      <c r="DK648" s="104"/>
      <c r="DL648" s="60"/>
      <c r="DM648" s="61"/>
      <c r="DN648" s="104"/>
      <c r="DO648" s="60"/>
      <c r="DP648" s="61"/>
      <c r="DQ648" s="104"/>
      <c r="DR648" s="60"/>
      <c r="DS648" s="61"/>
      <c r="DT648" s="104"/>
      <c r="DU648" s="60"/>
      <c r="DV648" s="61"/>
      <c r="DW648" s="104"/>
      <c r="DX648" s="60"/>
      <c r="DY648" s="61"/>
      <c r="DZ648" s="104"/>
      <c r="EA648" s="60"/>
      <c r="EB648" s="61"/>
      <c r="EC648" s="104"/>
      <c r="ED648" s="60"/>
      <c r="EE648" s="61"/>
      <c r="EF648" s="104"/>
      <c r="EG648" s="60"/>
      <c r="EH648" s="61"/>
      <c r="EI648" s="104"/>
      <c r="EJ648" s="60"/>
      <c r="EK648" s="61"/>
      <c r="EL648" s="104"/>
      <c r="EM648" s="60"/>
      <c r="EN648" s="61"/>
      <c r="EO648" s="104"/>
      <c r="EP648" s="60"/>
      <c r="EQ648" s="61"/>
      <c r="ER648" s="104"/>
      <c r="ES648" s="60"/>
      <c r="ET648" s="61"/>
      <c r="EU648" s="104"/>
      <c r="EV648" s="60"/>
      <c r="EW648" s="61"/>
      <c r="EX648" s="104"/>
      <c r="EY648" s="60"/>
      <c r="EZ648" s="61"/>
      <c r="FA648" s="104"/>
      <c r="FB648" s="60"/>
      <c r="FC648" s="61"/>
      <c r="FD648" s="104"/>
      <c r="FE648" s="60"/>
      <c r="FF648" s="61"/>
      <c r="FG648" s="104"/>
      <c r="FH648" s="60"/>
      <c r="FI648" s="61"/>
      <c r="FJ648" s="104"/>
      <c r="FK648" s="60"/>
      <c r="FL648" s="61"/>
      <c r="FM648" s="104"/>
      <c r="FN648" s="60"/>
      <c r="FO648" s="61"/>
      <c r="FP648" s="104"/>
      <c r="FQ648" s="60"/>
      <c r="FR648" s="61"/>
      <c r="FS648" s="104"/>
      <c r="FT648" s="60"/>
      <c r="FU648" s="61"/>
      <c r="FV648" s="104"/>
      <c r="FW648" s="60"/>
      <c r="FX648" s="61"/>
      <c r="FY648" s="104"/>
      <c r="FZ648" s="60"/>
      <c r="GA648" s="61"/>
      <c r="GB648" s="104"/>
      <c r="GC648" s="60"/>
      <c r="GD648" s="61"/>
      <c r="GE648" s="104"/>
      <c r="GF648" s="60"/>
      <c r="GG648" s="61"/>
      <c r="GH648" s="104"/>
      <c r="GI648" s="60"/>
      <c r="GJ648" s="61"/>
      <c r="GK648" s="104"/>
      <c r="GL648" s="60"/>
      <c r="GM648" s="61"/>
      <c r="GN648" s="104"/>
      <c r="GO648" s="60"/>
      <c r="GP648" s="61"/>
      <c r="GQ648" s="104"/>
      <c r="GR648" s="60"/>
      <c r="GS648" s="61"/>
      <c r="GT648" s="104"/>
      <c r="GU648" s="60"/>
      <c r="GV648" s="61"/>
      <c r="GW648" s="104"/>
      <c r="GX648" s="60"/>
      <c r="GY648" s="61"/>
      <c r="GZ648" s="104"/>
      <c r="HA648" s="60"/>
      <c r="HB648" s="61"/>
      <c r="HC648" s="104"/>
      <c r="HD648" s="60"/>
      <c r="HE648" s="61"/>
      <c r="HF648" s="104"/>
      <c r="HG648" s="60"/>
      <c r="HH648" s="61"/>
      <c r="HI648" s="104"/>
      <c r="HJ648" s="60"/>
      <c r="HK648" s="61"/>
      <c r="HL648" s="104"/>
      <c r="HM648" s="60"/>
      <c r="HN648" s="61"/>
      <c r="HO648" s="104"/>
      <c r="HP648" s="60"/>
      <c r="HQ648" s="61"/>
      <c r="HR648" s="104"/>
      <c r="HS648" s="60"/>
      <c r="HT648" s="61"/>
      <c r="HU648" s="104"/>
      <c r="HV648" s="60"/>
      <c r="HW648" s="61"/>
      <c r="HX648" s="104"/>
      <c r="HY648" s="60"/>
      <c r="HZ648" s="61"/>
      <c r="IA648" s="104"/>
      <c r="IB648" s="60"/>
      <c r="IC648" s="61"/>
      <c r="ID648" s="104"/>
      <c r="IE648" s="60"/>
      <c r="IF648" s="61"/>
      <c r="IG648" s="104"/>
      <c r="IH648" s="60"/>
      <c r="II648" s="61"/>
      <c r="IJ648" s="104"/>
      <c r="IK648" s="60"/>
      <c r="IL648" s="61"/>
      <c r="IM648" s="104"/>
      <c r="IN648" s="60"/>
      <c r="IO648" s="61"/>
      <c r="IP648" s="104"/>
      <c r="IQ648" s="60"/>
      <c r="IR648" s="61"/>
      <c r="IS648" s="104"/>
      <c r="IT648" s="60"/>
      <c r="IU648" s="61"/>
      <c r="IV648" s="104"/>
      <c r="IW648" s="60"/>
      <c r="IX648" s="61"/>
      <c r="IY648" s="104"/>
      <c r="IZ648" s="60"/>
      <c r="JA648" s="61"/>
      <c r="JB648" s="104"/>
      <c r="JC648" s="60"/>
      <c r="JD648" s="61"/>
      <c r="JE648" s="104"/>
      <c r="JF648" s="60"/>
      <c r="JG648" s="61"/>
      <c r="JH648" s="104"/>
      <c r="JI648" s="60"/>
      <c r="JJ648" s="61"/>
      <c r="JK648" s="104"/>
      <c r="JL648" s="60"/>
      <c r="JM648" s="61"/>
      <c r="JN648" s="104"/>
      <c r="JO648" s="60"/>
      <c r="JP648" s="61"/>
      <c r="JQ648" s="104"/>
      <c r="JR648" s="60"/>
      <c r="JS648" s="61"/>
      <c r="JT648" s="104"/>
      <c r="JU648" s="60"/>
      <c r="JV648" s="61"/>
      <c r="JW648" s="104"/>
      <c r="JX648" s="60"/>
      <c r="JY648" s="61"/>
      <c r="JZ648" s="104"/>
      <c r="KA648" s="60"/>
      <c r="KB648" s="61"/>
      <c r="KC648" s="104"/>
      <c r="KD648" s="60"/>
      <c r="KE648" s="61"/>
      <c r="KF648" s="104"/>
      <c r="KG648" s="60"/>
      <c r="KH648" s="61"/>
      <c r="KI648" s="104"/>
      <c r="KJ648" s="60"/>
      <c r="KK648" s="61"/>
      <c r="KL648" s="104"/>
      <c r="KM648" s="60"/>
      <c r="KN648" s="61"/>
      <c r="KO648" s="104"/>
      <c r="KP648" s="60"/>
      <c r="KQ648" s="61"/>
      <c r="KR648" s="104"/>
      <c r="KS648" s="60"/>
      <c r="KT648" s="61"/>
      <c r="KU648" s="104"/>
      <c r="KV648" s="60"/>
      <c r="KW648" s="61"/>
      <c r="KX648" s="104"/>
      <c r="KY648" s="60"/>
      <c r="KZ648" s="61"/>
      <c r="LA648" s="104"/>
      <c r="LB648" s="60"/>
      <c r="LC648" s="61"/>
      <c r="LD648" s="104"/>
      <c r="LE648" s="60"/>
      <c r="LF648" s="61"/>
      <c r="LG648" s="104"/>
      <c r="LH648" s="60"/>
      <c r="LI648" s="61"/>
      <c r="LJ648" s="104"/>
      <c r="LK648" s="60"/>
      <c r="LL648" s="61"/>
      <c r="LM648" s="104"/>
      <c r="LN648" s="60"/>
      <c r="LO648" s="61"/>
      <c r="LP648" s="104"/>
      <c r="LQ648" s="60"/>
      <c r="LR648" s="61"/>
      <c r="LS648" s="104"/>
      <c r="LT648" s="60"/>
      <c r="LU648" s="61"/>
      <c r="LV648" s="104"/>
      <c r="LW648" s="60"/>
      <c r="LX648" s="61"/>
      <c r="LY648" s="104"/>
      <c r="LZ648" s="60"/>
      <c r="MA648" s="61"/>
      <c r="MB648" s="104"/>
      <c r="MC648" s="60"/>
      <c r="MD648" s="61"/>
      <c r="ME648" s="104"/>
      <c r="MF648" s="60"/>
      <c r="MG648" s="61"/>
      <c r="MH648" s="104"/>
      <c r="MI648" s="60"/>
      <c r="MJ648" s="61"/>
      <c r="MK648" s="104"/>
      <c r="ML648" s="60"/>
      <c r="MM648" s="61"/>
      <c r="MN648" s="104"/>
      <c r="MO648" s="60"/>
      <c r="MP648" s="61"/>
      <c r="MQ648" s="104"/>
      <c r="MR648" s="60"/>
      <c r="MS648" s="61"/>
      <c r="MT648" s="104"/>
      <c r="MU648" s="60"/>
      <c r="MV648" s="61"/>
      <c r="MW648" s="104"/>
      <c r="MX648" s="60"/>
      <c r="MY648" s="61"/>
      <c r="MZ648" s="104"/>
      <c r="NA648" s="60"/>
      <c r="NB648" s="61"/>
      <c r="NC648" s="104"/>
      <c r="ND648" s="60"/>
      <c r="NE648" s="61"/>
      <c r="NF648" s="104"/>
      <c r="NG648" s="60"/>
      <c r="NH648" s="61"/>
      <c r="NI648" s="104"/>
      <c r="NJ648" s="60"/>
      <c r="NK648" s="61"/>
      <c r="NL648" s="104"/>
      <c r="NM648" s="60"/>
      <c r="NN648" s="61"/>
      <c r="NO648" s="104"/>
      <c r="NP648" s="60"/>
      <c r="NQ648" s="61"/>
      <c r="NR648" s="104"/>
      <c r="NS648" s="60"/>
      <c r="NT648" s="61"/>
      <c r="NU648" s="104"/>
      <c r="NV648" s="60"/>
      <c r="NW648" s="61"/>
      <c r="NX648" s="104"/>
      <c r="NY648" s="60"/>
      <c r="NZ648" s="61"/>
      <c r="OA648" s="104"/>
      <c r="OB648" s="60"/>
      <c r="OC648" s="61"/>
      <c r="OD648" s="104"/>
      <c r="OE648" s="60"/>
      <c r="OF648" s="61"/>
      <c r="OG648" s="104"/>
      <c r="OH648" s="60"/>
      <c r="OI648" s="61"/>
      <c r="OJ648" s="104"/>
      <c r="OK648" s="60"/>
      <c r="OL648" s="61"/>
      <c r="OM648" s="104"/>
      <c r="ON648" s="60"/>
      <c r="OO648" s="61"/>
      <c r="OP648" s="104"/>
      <c r="OQ648" s="60"/>
      <c r="OR648" s="61"/>
      <c r="OS648" s="104"/>
      <c r="OT648" s="60"/>
      <c r="OU648" s="61"/>
      <c r="OV648" s="104"/>
      <c r="OW648" s="60"/>
      <c r="OX648" s="61"/>
      <c r="OY648" s="104"/>
      <c r="OZ648" s="60"/>
      <c r="PA648" s="61"/>
      <c r="PB648" s="104"/>
      <c r="PC648" s="60"/>
      <c r="PD648" s="61"/>
      <c r="PE648" s="104"/>
      <c r="PF648" s="60"/>
      <c r="PG648" s="61"/>
      <c r="PH648" s="104"/>
      <c r="PI648" s="60"/>
      <c r="PJ648" s="61"/>
      <c r="PK648" s="104"/>
      <c r="PL648" s="60"/>
      <c r="PM648" s="61"/>
      <c r="PN648" s="104"/>
      <c r="PO648" s="60"/>
      <c r="PP648" s="61"/>
      <c r="PQ648" s="104"/>
      <c r="PR648" s="60"/>
      <c r="PS648" s="61"/>
      <c r="PT648" s="104"/>
      <c r="PU648" s="60"/>
      <c r="PV648" s="61"/>
      <c r="PW648" s="104"/>
      <c r="PX648" s="60"/>
      <c r="PY648" s="61"/>
      <c r="PZ648" s="104"/>
      <c r="QA648" s="60"/>
      <c r="QB648" s="61"/>
      <c r="QC648" s="104"/>
      <c r="QD648" s="60"/>
      <c r="QE648" s="61"/>
      <c r="QF648" s="104"/>
      <c r="QG648" s="60"/>
      <c r="QH648" s="61"/>
      <c r="QI648" s="104"/>
      <c r="QJ648" s="60"/>
      <c r="QK648" s="61"/>
      <c r="QL648" s="104"/>
      <c r="QM648" s="60"/>
      <c r="QN648" s="61"/>
      <c r="QO648" s="104"/>
      <c r="QP648" s="60"/>
      <c r="QQ648" s="61"/>
      <c r="QR648" s="104"/>
      <c r="QS648" s="60"/>
      <c r="QT648" s="61"/>
      <c r="QU648" s="104"/>
      <c r="QV648" s="60"/>
      <c r="QW648" s="61"/>
      <c r="QX648" s="104"/>
      <c r="QY648" s="60"/>
      <c r="QZ648" s="61"/>
      <c r="RA648" s="104"/>
      <c r="RB648" s="60"/>
      <c r="RC648" s="61"/>
      <c r="RD648" s="104"/>
      <c r="RE648" s="60"/>
      <c r="RF648" s="61"/>
      <c r="RG648" s="104"/>
      <c r="RH648" s="60"/>
      <c r="RI648" s="61"/>
      <c r="RJ648" s="104"/>
      <c r="RK648" s="60"/>
      <c r="RL648" s="61"/>
      <c r="RM648" s="104"/>
      <c r="RN648" s="60"/>
      <c r="RO648" s="61"/>
      <c r="RP648" s="104"/>
      <c r="RQ648" s="60"/>
      <c r="RR648" s="61"/>
      <c r="RS648" s="104"/>
      <c r="RT648" s="60"/>
      <c r="RU648" s="61"/>
      <c r="RV648" s="104"/>
      <c r="RW648" s="60"/>
      <c r="RX648" s="61"/>
      <c r="RY648" s="104"/>
      <c r="RZ648" s="60"/>
      <c r="SA648" s="61"/>
      <c r="SB648" s="104"/>
      <c r="SC648" s="60"/>
      <c r="SD648" s="61"/>
      <c r="SE648" s="104"/>
      <c r="SF648" s="60"/>
      <c r="SG648" s="61"/>
      <c r="SH648" s="104"/>
      <c r="SI648" s="60"/>
      <c r="SJ648" s="61"/>
      <c r="SK648" s="104"/>
      <c r="SL648" s="60"/>
      <c r="SM648" s="61"/>
      <c r="SN648" s="104"/>
      <c r="SO648" s="60"/>
      <c r="SP648" s="61"/>
      <c r="SQ648" s="104"/>
      <c r="SR648" s="60"/>
      <c r="SS648" s="61"/>
      <c r="ST648" s="104"/>
      <c r="SU648" s="60"/>
      <c r="SV648" s="61"/>
      <c r="SW648" s="104"/>
      <c r="SX648" s="60"/>
      <c r="SY648" s="61"/>
      <c r="SZ648" s="104"/>
      <c r="TA648" s="60"/>
      <c r="TB648" s="61"/>
      <c r="TC648" s="104"/>
      <c r="TD648" s="60"/>
      <c r="TE648" s="61"/>
      <c r="TF648" s="104"/>
      <c r="TG648" s="60"/>
      <c r="TH648" s="61"/>
      <c r="TI648" s="104"/>
      <c r="TJ648" s="60"/>
      <c r="TK648" s="61"/>
      <c r="TL648" s="104"/>
      <c r="TM648" s="60"/>
      <c r="TN648" s="61"/>
      <c r="TO648" s="104"/>
      <c r="TP648" s="60"/>
      <c r="TQ648" s="61"/>
      <c r="TR648" s="104"/>
      <c r="TS648" s="60"/>
      <c r="TT648" s="61"/>
      <c r="TU648" s="104"/>
      <c r="TV648" s="60"/>
      <c r="TW648" s="61"/>
      <c r="TX648" s="104"/>
      <c r="TY648" s="60"/>
      <c r="TZ648" s="61"/>
      <c r="UA648" s="104"/>
      <c r="UB648" s="60"/>
      <c r="UC648" s="61"/>
      <c r="UD648" s="104"/>
      <c r="UE648" s="60"/>
      <c r="UF648" s="61"/>
      <c r="UG648" s="104"/>
      <c r="UH648" s="60"/>
      <c r="UI648" s="61"/>
      <c r="UJ648" s="104"/>
      <c r="UK648" s="60"/>
      <c r="UL648" s="61"/>
      <c r="UM648" s="104"/>
      <c r="UN648" s="60"/>
      <c r="UO648" s="61"/>
      <c r="UP648" s="104"/>
      <c r="UQ648" s="60"/>
      <c r="UR648" s="61"/>
      <c r="US648" s="104"/>
      <c r="UT648" s="60"/>
      <c r="UU648" s="61"/>
      <c r="UV648" s="104"/>
      <c r="UW648" s="60"/>
      <c r="UX648" s="61"/>
      <c r="UY648" s="104"/>
      <c r="UZ648" s="60"/>
      <c r="VA648" s="61"/>
      <c r="VB648" s="104"/>
      <c r="VC648" s="60"/>
      <c r="VD648" s="61"/>
      <c r="VE648" s="104"/>
      <c r="VF648" s="60"/>
      <c r="VG648" s="61"/>
      <c r="VH648" s="104"/>
      <c r="VI648" s="60"/>
      <c r="VJ648" s="61"/>
      <c r="VK648" s="104"/>
      <c r="VL648" s="60"/>
      <c r="VM648" s="61"/>
      <c r="VN648" s="104"/>
      <c r="VO648" s="60"/>
      <c r="VP648" s="61"/>
      <c r="VQ648" s="104"/>
      <c r="VR648" s="60"/>
      <c r="VS648" s="61"/>
      <c r="VT648" s="104"/>
      <c r="VU648" s="60"/>
      <c r="VV648" s="61"/>
      <c r="VW648" s="104"/>
      <c r="VX648" s="60"/>
      <c r="VY648" s="61"/>
      <c r="VZ648" s="104"/>
      <c r="WA648" s="60"/>
      <c r="WB648" s="61"/>
      <c r="WC648" s="104"/>
      <c r="WD648" s="60"/>
      <c r="WE648" s="61"/>
      <c r="WF648" s="104"/>
      <c r="WG648" s="60"/>
      <c r="WH648" s="61"/>
      <c r="WI648" s="104"/>
      <c r="WJ648" s="60"/>
      <c r="WK648" s="61"/>
      <c r="WL648" s="104"/>
      <c r="WM648" s="60"/>
      <c r="WN648" s="61"/>
      <c r="WO648" s="104"/>
      <c r="WP648" s="60"/>
      <c r="WQ648" s="61"/>
      <c r="WR648" s="104"/>
      <c r="WS648" s="60"/>
      <c r="WT648" s="61"/>
      <c r="WU648" s="104"/>
      <c r="WV648" s="60"/>
      <c r="WW648" s="61"/>
      <c r="WX648" s="104"/>
      <c r="WY648" s="60"/>
      <c r="WZ648" s="61"/>
      <c r="XA648" s="104"/>
      <c r="XB648" s="60"/>
      <c r="XC648" s="61"/>
      <c r="XD648" s="104"/>
      <c r="XE648" s="60"/>
      <c r="XF648" s="61"/>
      <c r="XG648" s="104"/>
      <c r="XH648" s="60"/>
      <c r="XI648" s="61"/>
      <c r="XJ648" s="104"/>
      <c r="XK648" s="60"/>
      <c r="XL648" s="61"/>
      <c r="XM648" s="104"/>
      <c r="XN648" s="60"/>
      <c r="XO648" s="61"/>
      <c r="XP648" s="104"/>
      <c r="XQ648" s="60"/>
      <c r="XR648" s="61"/>
      <c r="XS648" s="104"/>
      <c r="XT648" s="60"/>
      <c r="XU648" s="61"/>
      <c r="XV648" s="104"/>
      <c r="XW648" s="60"/>
      <c r="XX648" s="61"/>
      <c r="XY648" s="104"/>
      <c r="XZ648" s="60"/>
      <c r="YA648" s="61"/>
      <c r="YB648" s="104"/>
      <c r="YC648" s="60"/>
      <c r="YD648" s="61"/>
      <c r="YE648" s="104"/>
      <c r="YF648" s="60"/>
      <c r="YG648" s="61"/>
      <c r="YH648" s="104"/>
      <c r="YI648" s="60"/>
      <c r="YJ648" s="61"/>
      <c r="YK648" s="104"/>
      <c r="YL648" s="60"/>
      <c r="YM648" s="61"/>
      <c r="YN648" s="104"/>
      <c r="YO648" s="60"/>
      <c r="YP648" s="61"/>
      <c r="YQ648" s="104"/>
      <c r="YR648" s="60"/>
      <c r="YS648" s="61"/>
      <c r="YT648" s="104"/>
      <c r="YU648" s="60"/>
      <c r="YV648" s="61"/>
      <c r="YW648" s="104"/>
      <c r="YX648" s="60"/>
      <c r="YY648" s="61"/>
      <c r="YZ648" s="104"/>
      <c r="ZA648" s="60"/>
      <c r="ZB648" s="61"/>
      <c r="ZC648" s="104"/>
      <c r="ZD648" s="60"/>
      <c r="ZE648" s="61"/>
      <c r="ZF648" s="104"/>
      <c r="ZG648" s="60"/>
      <c r="ZH648" s="61"/>
      <c r="ZI648" s="104"/>
      <c r="ZJ648" s="60"/>
      <c r="ZK648" s="61"/>
      <c r="ZL648" s="104"/>
      <c r="ZM648" s="60"/>
      <c r="ZN648" s="61"/>
      <c r="ZO648" s="104"/>
      <c r="ZP648" s="60"/>
      <c r="ZQ648" s="61"/>
      <c r="ZR648" s="104"/>
      <c r="ZS648" s="60"/>
      <c r="ZT648" s="61"/>
      <c r="ZU648" s="104"/>
      <c r="ZV648" s="60"/>
      <c r="ZW648" s="61"/>
      <c r="ZX648" s="104"/>
      <c r="ZY648" s="60"/>
      <c r="ZZ648" s="61"/>
      <c r="AAA648" s="104"/>
      <c r="AAB648" s="60"/>
      <c r="AAC648" s="61"/>
      <c r="AAD648" s="104"/>
      <c r="AAE648" s="60"/>
      <c r="AAF648" s="61"/>
      <c r="AAG648" s="104"/>
      <c r="AAH648" s="60"/>
      <c r="AAI648" s="61"/>
      <c r="AAJ648" s="104"/>
      <c r="AAK648" s="60"/>
      <c r="AAL648" s="61"/>
      <c r="AAM648" s="104"/>
      <c r="AAN648" s="60"/>
      <c r="AAO648" s="61"/>
      <c r="AAP648" s="104"/>
      <c r="AAQ648" s="60"/>
      <c r="AAR648" s="61"/>
      <c r="AAS648" s="104"/>
      <c r="AAT648" s="60"/>
      <c r="AAU648" s="61"/>
      <c r="AAV648" s="104"/>
      <c r="AAW648" s="60"/>
      <c r="AAX648" s="61"/>
      <c r="AAY648" s="104"/>
      <c r="AAZ648" s="60"/>
      <c r="ABA648" s="61"/>
      <c r="ABB648" s="104"/>
      <c r="ABC648" s="60"/>
      <c r="ABD648" s="61"/>
      <c r="ABE648" s="104"/>
      <c r="ABF648" s="60"/>
      <c r="ABG648" s="61"/>
      <c r="ABH648" s="104"/>
      <c r="ABI648" s="60"/>
      <c r="ABJ648" s="61"/>
      <c r="ABK648" s="104"/>
      <c r="ABL648" s="60"/>
      <c r="ABM648" s="61"/>
      <c r="ABN648" s="104"/>
      <c r="ABO648" s="60"/>
      <c r="ABP648" s="61"/>
      <c r="ABQ648" s="104"/>
      <c r="ABR648" s="60"/>
      <c r="ABS648" s="61"/>
      <c r="ABT648" s="104"/>
      <c r="ABU648" s="60"/>
      <c r="ABV648" s="61"/>
      <c r="ABW648" s="104"/>
      <c r="ABX648" s="60"/>
      <c r="ABY648" s="61"/>
      <c r="ABZ648" s="104"/>
      <c r="ACA648" s="60"/>
      <c r="ACB648" s="61"/>
      <c r="ACC648" s="104"/>
      <c r="ACD648" s="60"/>
      <c r="ACE648" s="61"/>
      <c r="ACF648" s="104"/>
      <c r="ACG648" s="60"/>
      <c r="ACH648" s="61"/>
      <c r="ACI648" s="104"/>
      <c r="ACJ648" s="60"/>
      <c r="ACK648" s="61"/>
      <c r="ACL648" s="104"/>
      <c r="ACM648" s="60"/>
      <c r="ACN648" s="61"/>
      <c r="ACO648" s="104"/>
      <c r="ACP648" s="60"/>
      <c r="ACQ648" s="61"/>
      <c r="ACR648" s="104"/>
      <c r="ACS648" s="60"/>
      <c r="ACT648" s="61"/>
      <c r="ACU648" s="104"/>
      <c r="ACV648" s="60"/>
      <c r="ACW648" s="61"/>
      <c r="ACX648" s="104"/>
      <c r="ACY648" s="60"/>
      <c r="ACZ648" s="61"/>
      <c r="ADA648" s="104"/>
      <c r="ADB648" s="60"/>
      <c r="ADC648" s="61"/>
      <c r="ADD648" s="104"/>
      <c r="ADE648" s="60"/>
      <c r="ADF648" s="61"/>
      <c r="ADG648" s="104"/>
      <c r="ADH648" s="60"/>
      <c r="ADI648" s="61"/>
      <c r="ADJ648" s="104"/>
      <c r="ADK648" s="60"/>
      <c r="ADL648" s="61"/>
      <c r="ADM648" s="104"/>
      <c r="ADN648" s="60"/>
      <c r="ADO648" s="61"/>
      <c r="ADP648" s="104"/>
      <c r="ADQ648" s="60"/>
      <c r="ADR648" s="61"/>
      <c r="ADS648" s="104"/>
      <c r="ADT648" s="60"/>
      <c r="ADU648" s="61"/>
      <c r="ADV648" s="104"/>
      <c r="ADW648" s="60"/>
      <c r="ADX648" s="61"/>
      <c r="ADY648" s="104"/>
      <c r="ADZ648" s="60"/>
      <c r="AEA648" s="61"/>
      <c r="AEB648" s="104"/>
      <c r="AEC648" s="60"/>
      <c r="AED648" s="61"/>
      <c r="AEE648" s="104"/>
      <c r="AEF648" s="60"/>
      <c r="AEG648" s="61"/>
      <c r="AEH648" s="104"/>
      <c r="AEI648" s="60"/>
      <c r="AEJ648" s="61"/>
      <c r="AEK648" s="104"/>
      <c r="AEL648" s="60"/>
      <c r="AEM648" s="61"/>
      <c r="AEN648" s="104"/>
      <c r="AEO648" s="60"/>
      <c r="AEP648" s="61"/>
      <c r="AEQ648" s="104"/>
      <c r="AER648" s="60"/>
      <c r="AES648" s="61"/>
      <c r="AET648" s="104"/>
      <c r="AEU648" s="60"/>
      <c r="AEV648" s="61"/>
      <c r="AEW648" s="104"/>
      <c r="AEX648" s="60"/>
      <c r="AEY648" s="61"/>
      <c r="AEZ648" s="104"/>
      <c r="AFA648" s="60"/>
      <c r="AFB648" s="61"/>
      <c r="AFC648" s="104"/>
      <c r="AFD648" s="60"/>
      <c r="AFE648" s="61"/>
      <c r="AFF648" s="104"/>
      <c r="AFG648" s="60"/>
      <c r="AFH648" s="61"/>
      <c r="AFI648" s="104"/>
      <c r="AFJ648" s="60"/>
      <c r="AFK648" s="61"/>
      <c r="AFL648" s="104"/>
      <c r="AFM648" s="60"/>
      <c r="AFN648" s="61"/>
      <c r="AFO648" s="104"/>
      <c r="AFP648" s="60"/>
      <c r="AFQ648" s="61"/>
      <c r="AFR648" s="104"/>
      <c r="AFS648" s="60"/>
      <c r="AFT648" s="61"/>
      <c r="AFU648" s="104"/>
      <c r="AFV648" s="60"/>
      <c r="AFW648" s="61"/>
      <c r="AFX648" s="104"/>
      <c r="AFY648" s="60"/>
      <c r="AFZ648" s="61"/>
      <c r="AGA648" s="104"/>
      <c r="AGB648" s="60"/>
      <c r="AGC648" s="61"/>
      <c r="AGD648" s="104"/>
      <c r="AGE648" s="60"/>
      <c r="AGF648" s="61"/>
      <c r="AGG648" s="104"/>
      <c r="AGH648" s="60"/>
      <c r="AGI648" s="61"/>
      <c r="AGJ648" s="104"/>
      <c r="AGK648" s="60"/>
      <c r="AGL648" s="61"/>
      <c r="AGM648" s="104"/>
      <c r="AGN648" s="60"/>
      <c r="AGO648" s="61"/>
      <c r="AGP648" s="104"/>
      <c r="AGQ648" s="60"/>
      <c r="AGR648" s="61"/>
      <c r="AGS648" s="104"/>
      <c r="AGT648" s="60"/>
      <c r="AGU648" s="61"/>
      <c r="AGV648" s="104"/>
      <c r="AGW648" s="60"/>
      <c r="AGX648" s="61"/>
      <c r="AGY648" s="104"/>
      <c r="AGZ648" s="60"/>
      <c r="AHA648" s="61"/>
      <c r="AHB648" s="104"/>
      <c r="AHC648" s="60"/>
      <c r="AHD648" s="61"/>
      <c r="AHE648" s="104"/>
      <c r="AHF648" s="60"/>
      <c r="AHG648" s="61"/>
      <c r="AHH648" s="104"/>
      <c r="AHI648" s="60"/>
      <c r="AHJ648" s="61"/>
      <c r="AHK648" s="104"/>
      <c r="AHL648" s="60"/>
      <c r="AHM648" s="61"/>
      <c r="AHN648" s="104"/>
      <c r="AHO648" s="60"/>
      <c r="AHP648" s="61"/>
      <c r="AHQ648" s="104"/>
      <c r="AHR648" s="60"/>
      <c r="AHS648" s="61"/>
      <c r="AHT648" s="104"/>
      <c r="AHU648" s="60"/>
      <c r="AHV648" s="61"/>
      <c r="AHW648" s="104"/>
      <c r="AHX648" s="60"/>
      <c r="AHY648" s="61"/>
      <c r="AHZ648" s="104"/>
      <c r="AIA648" s="60"/>
      <c r="AIB648" s="61"/>
      <c r="AIC648" s="104"/>
      <c r="AID648" s="60"/>
      <c r="AIE648" s="61"/>
      <c r="AIF648" s="104"/>
      <c r="AIG648" s="60"/>
      <c r="AIH648" s="61"/>
      <c r="AII648" s="104"/>
      <c r="AIJ648" s="60"/>
      <c r="AIK648" s="61"/>
      <c r="AIL648" s="104"/>
      <c r="AIM648" s="60"/>
      <c r="AIN648" s="61"/>
      <c r="AIO648" s="104"/>
      <c r="AIP648" s="60"/>
      <c r="AIQ648" s="61"/>
      <c r="AIR648" s="104"/>
      <c r="AIS648" s="60"/>
      <c r="AIT648" s="61"/>
      <c r="AIU648" s="104"/>
      <c r="AIV648" s="60"/>
      <c r="AIW648" s="61"/>
      <c r="AIX648" s="104"/>
      <c r="AIY648" s="60"/>
      <c r="AIZ648" s="61"/>
      <c r="AJA648" s="104"/>
      <c r="AJB648" s="60"/>
      <c r="AJC648" s="61"/>
      <c r="AJD648" s="104"/>
      <c r="AJE648" s="60"/>
      <c r="AJF648" s="61"/>
      <c r="AJG648" s="104"/>
      <c r="AJH648" s="60"/>
      <c r="AJI648" s="61"/>
      <c r="AJJ648" s="104"/>
      <c r="AJK648" s="60"/>
      <c r="AJL648" s="61"/>
      <c r="AJM648" s="104"/>
      <c r="AJN648" s="60"/>
      <c r="AJO648" s="61"/>
      <c r="AJP648" s="104"/>
      <c r="AJQ648" s="60"/>
      <c r="AJR648" s="61"/>
      <c r="AJS648" s="104"/>
      <c r="AJT648" s="60"/>
      <c r="AJU648" s="61"/>
      <c r="AJV648" s="104"/>
      <c r="AJW648" s="60"/>
      <c r="AJX648" s="61"/>
      <c r="AJY648" s="104"/>
      <c r="AJZ648" s="60"/>
      <c r="AKA648" s="61"/>
      <c r="AKB648" s="104"/>
      <c r="AKC648" s="60"/>
      <c r="AKD648" s="61"/>
      <c r="AKE648" s="104"/>
      <c r="AKF648" s="60"/>
      <c r="AKG648" s="61"/>
      <c r="AKH648" s="104"/>
      <c r="AKI648" s="60"/>
      <c r="AKJ648" s="61"/>
      <c r="AKK648" s="104"/>
      <c r="AKL648" s="60"/>
      <c r="AKM648" s="61"/>
      <c r="AKN648" s="104"/>
      <c r="AKO648" s="60"/>
      <c r="AKP648" s="61"/>
      <c r="AKQ648" s="104"/>
      <c r="AKR648" s="60"/>
      <c r="AKS648" s="61"/>
      <c r="AKT648" s="104"/>
      <c r="AKU648" s="60"/>
      <c r="AKV648" s="61"/>
      <c r="AKW648" s="104"/>
      <c r="AKX648" s="60"/>
      <c r="AKY648" s="61"/>
      <c r="AKZ648" s="104"/>
      <c r="ALA648" s="60"/>
      <c r="ALB648" s="61"/>
      <c r="ALC648" s="104"/>
      <c r="ALD648" s="60"/>
      <c r="ALE648" s="61"/>
      <c r="ALF648" s="104"/>
      <c r="ALG648" s="60"/>
      <c r="ALH648" s="61"/>
      <c r="ALI648" s="104"/>
      <c r="ALJ648" s="60"/>
      <c r="ALK648" s="61"/>
      <c r="ALL648" s="104"/>
      <c r="ALM648" s="60"/>
      <c r="ALN648" s="61"/>
      <c r="ALO648" s="104"/>
      <c r="ALP648" s="60"/>
      <c r="ALQ648" s="61"/>
      <c r="ALR648" s="104"/>
      <c r="ALS648" s="60"/>
      <c r="ALT648" s="61"/>
      <c r="ALU648" s="104"/>
      <c r="ALV648" s="60"/>
      <c r="ALW648" s="61"/>
      <c r="ALX648" s="104"/>
      <c r="ALY648" s="60"/>
      <c r="ALZ648" s="61"/>
      <c r="AMA648" s="104"/>
      <c r="AMB648" s="60"/>
      <c r="AMC648" s="61"/>
      <c r="AMD648" s="104"/>
      <c r="AME648" s="60"/>
      <c r="AMF648" s="61"/>
      <c r="AMG648" s="104"/>
      <c r="AMH648" s="60"/>
      <c r="AMI648" s="61"/>
      <c r="AMJ648" s="104"/>
      <c r="AMK648" s="60"/>
      <c r="AML648" s="61"/>
      <c r="AMM648" s="104"/>
      <c r="AMN648" s="60"/>
      <c r="AMO648" s="61"/>
      <c r="AMP648" s="104"/>
      <c r="AMQ648" s="60"/>
      <c r="AMR648" s="61"/>
      <c r="AMS648" s="104"/>
      <c r="AMT648" s="60"/>
      <c r="AMU648" s="61"/>
      <c r="AMV648" s="104"/>
      <c r="AMW648" s="60"/>
      <c r="AMX648" s="61"/>
      <c r="AMY648" s="104"/>
      <c r="AMZ648" s="60"/>
      <c r="ANA648" s="61"/>
      <c r="ANB648" s="104"/>
      <c r="ANC648" s="60"/>
      <c r="AND648" s="61"/>
      <c r="ANE648" s="104"/>
      <c r="ANF648" s="60"/>
      <c r="ANG648" s="61"/>
      <c r="ANH648" s="104"/>
      <c r="ANI648" s="60"/>
      <c r="ANJ648" s="61"/>
      <c r="ANK648" s="104"/>
      <c r="ANL648" s="60"/>
      <c r="ANM648" s="61"/>
      <c r="ANN648" s="104"/>
      <c r="ANO648" s="60"/>
      <c r="ANP648" s="61"/>
      <c r="ANQ648" s="104"/>
      <c r="ANR648" s="60"/>
      <c r="ANS648" s="61"/>
      <c r="ANT648" s="104"/>
      <c r="ANU648" s="60"/>
      <c r="ANV648" s="61"/>
      <c r="ANW648" s="104"/>
      <c r="ANX648" s="60"/>
      <c r="ANY648" s="61"/>
      <c r="ANZ648" s="104"/>
      <c r="AOA648" s="60"/>
      <c r="AOB648" s="61"/>
      <c r="AOC648" s="104"/>
      <c r="AOD648" s="60"/>
      <c r="AOE648" s="61"/>
      <c r="AOF648" s="104"/>
      <c r="AOG648" s="60"/>
      <c r="AOH648" s="61"/>
      <c r="AOI648" s="104"/>
      <c r="AOJ648" s="60"/>
      <c r="AOK648" s="61"/>
      <c r="AOL648" s="104"/>
      <c r="AOM648" s="60"/>
      <c r="AON648" s="61"/>
      <c r="AOO648" s="104"/>
      <c r="AOP648" s="60"/>
      <c r="AOQ648" s="61"/>
      <c r="AOR648" s="104"/>
      <c r="AOS648" s="60"/>
      <c r="AOT648" s="61"/>
      <c r="AOU648" s="104"/>
      <c r="AOV648" s="60"/>
      <c r="AOW648" s="61"/>
      <c r="AOX648" s="104"/>
      <c r="AOY648" s="60"/>
      <c r="AOZ648" s="61"/>
      <c r="APA648" s="104"/>
      <c r="APB648" s="60"/>
      <c r="APC648" s="61"/>
      <c r="APD648" s="104"/>
      <c r="APE648" s="60"/>
      <c r="APF648" s="61"/>
      <c r="APG648" s="104"/>
      <c r="APH648" s="60"/>
      <c r="API648" s="61"/>
      <c r="APJ648" s="104"/>
      <c r="APK648" s="60"/>
      <c r="APL648" s="61"/>
      <c r="APM648" s="104"/>
      <c r="APN648" s="60"/>
      <c r="APO648" s="61"/>
      <c r="APP648" s="104"/>
      <c r="APQ648" s="60"/>
      <c r="APR648" s="61"/>
      <c r="APS648" s="104"/>
      <c r="APT648" s="60"/>
      <c r="APU648" s="61"/>
      <c r="APV648" s="104"/>
      <c r="APW648" s="60"/>
      <c r="APX648" s="61"/>
      <c r="APY648" s="104"/>
      <c r="APZ648" s="60"/>
      <c r="AQA648" s="61"/>
      <c r="AQB648" s="104"/>
      <c r="AQC648" s="60"/>
      <c r="AQD648" s="61"/>
      <c r="AQE648" s="104"/>
      <c r="AQF648" s="60"/>
      <c r="AQG648" s="61"/>
      <c r="AQH648" s="104"/>
      <c r="AQI648" s="60"/>
      <c r="AQJ648" s="61"/>
      <c r="AQK648" s="104"/>
      <c r="AQL648" s="60"/>
      <c r="AQM648" s="61"/>
      <c r="AQN648" s="104"/>
      <c r="AQO648" s="60"/>
      <c r="AQP648" s="61"/>
      <c r="AQQ648" s="104"/>
      <c r="AQR648" s="60"/>
      <c r="AQS648" s="61"/>
      <c r="AQT648" s="104"/>
      <c r="AQU648" s="60"/>
      <c r="AQV648" s="61"/>
      <c r="AQW648" s="104"/>
      <c r="AQX648" s="60"/>
      <c r="AQY648" s="61"/>
      <c r="AQZ648" s="104"/>
      <c r="ARA648" s="60"/>
      <c r="ARB648" s="61"/>
      <c r="ARC648" s="104"/>
      <c r="ARD648" s="60"/>
      <c r="ARE648" s="61"/>
      <c r="ARF648" s="104"/>
      <c r="ARG648" s="60"/>
      <c r="ARH648" s="61"/>
      <c r="ARI648" s="104"/>
      <c r="ARJ648" s="60"/>
      <c r="ARK648" s="61"/>
      <c r="ARL648" s="104"/>
      <c r="ARM648" s="60"/>
      <c r="ARN648" s="61"/>
      <c r="ARO648" s="104"/>
      <c r="ARP648" s="60"/>
      <c r="ARQ648" s="61"/>
      <c r="ARR648" s="104"/>
      <c r="ARS648" s="60"/>
      <c r="ART648" s="61"/>
      <c r="ARU648" s="104"/>
      <c r="ARV648" s="60"/>
      <c r="ARW648" s="61"/>
      <c r="ARX648" s="104"/>
      <c r="ARY648" s="60"/>
      <c r="ARZ648" s="61"/>
      <c r="ASA648" s="104"/>
      <c r="ASB648" s="60"/>
      <c r="ASC648" s="61"/>
      <c r="ASD648" s="104"/>
      <c r="ASE648" s="60"/>
      <c r="ASF648" s="61"/>
      <c r="ASG648" s="104"/>
      <c r="ASH648" s="60"/>
      <c r="ASI648" s="61"/>
      <c r="ASJ648" s="104"/>
      <c r="ASK648" s="60"/>
      <c r="ASL648" s="61"/>
      <c r="ASM648" s="104"/>
      <c r="ASN648" s="60"/>
      <c r="ASO648" s="61"/>
      <c r="ASP648" s="104"/>
      <c r="ASQ648" s="60"/>
      <c r="ASR648" s="61"/>
      <c r="ASS648" s="104"/>
      <c r="AST648" s="60"/>
      <c r="ASU648" s="61"/>
      <c r="ASV648" s="104"/>
      <c r="ASW648" s="60"/>
      <c r="ASX648" s="61"/>
      <c r="ASY648" s="104"/>
      <c r="ASZ648" s="60"/>
      <c r="ATA648" s="61"/>
      <c r="ATB648" s="104"/>
      <c r="ATC648" s="60"/>
      <c r="ATD648" s="61"/>
      <c r="ATE648" s="104"/>
      <c r="ATF648" s="60"/>
      <c r="ATG648" s="61"/>
      <c r="ATH648" s="104"/>
      <c r="ATI648" s="60"/>
      <c r="ATJ648" s="61"/>
      <c r="ATK648" s="104"/>
      <c r="ATL648" s="60"/>
      <c r="ATM648" s="61"/>
      <c r="ATN648" s="104"/>
      <c r="ATO648" s="60"/>
      <c r="ATP648" s="61"/>
      <c r="ATQ648" s="104"/>
      <c r="ATR648" s="60"/>
      <c r="ATS648" s="61"/>
      <c r="ATT648" s="104"/>
      <c r="ATU648" s="60"/>
      <c r="ATV648" s="61"/>
      <c r="ATW648" s="104"/>
      <c r="ATX648" s="60"/>
      <c r="ATY648" s="61"/>
      <c r="ATZ648" s="104"/>
      <c r="AUA648" s="60"/>
      <c r="AUB648" s="61"/>
      <c r="AUC648" s="104"/>
      <c r="AUD648" s="60"/>
      <c r="AUE648" s="61"/>
      <c r="AUF648" s="104"/>
      <c r="AUG648" s="60"/>
      <c r="AUH648" s="61"/>
      <c r="AUI648" s="104"/>
      <c r="AUJ648" s="60"/>
      <c r="AUK648" s="61"/>
      <c r="AUL648" s="104"/>
      <c r="AUM648" s="60"/>
      <c r="AUN648" s="61"/>
      <c r="AUO648" s="104"/>
      <c r="AUP648" s="60"/>
      <c r="AUQ648" s="61"/>
      <c r="AUR648" s="104"/>
      <c r="AUS648" s="60"/>
      <c r="AUT648" s="61"/>
      <c r="AUU648" s="104"/>
      <c r="AUV648" s="60"/>
      <c r="AUW648" s="61"/>
      <c r="AUX648" s="104"/>
      <c r="AUY648" s="60"/>
      <c r="AUZ648" s="61"/>
      <c r="AVA648" s="104"/>
      <c r="AVB648" s="60"/>
      <c r="AVC648" s="61"/>
      <c r="AVD648" s="104"/>
      <c r="AVE648" s="60"/>
      <c r="AVF648" s="61"/>
      <c r="AVG648" s="104"/>
      <c r="AVH648" s="60"/>
      <c r="AVI648" s="61"/>
      <c r="AVJ648" s="104"/>
      <c r="AVK648" s="60"/>
      <c r="AVL648" s="61"/>
      <c r="AVM648" s="104"/>
      <c r="AVN648" s="60"/>
      <c r="AVO648" s="61"/>
      <c r="AVP648" s="104"/>
      <c r="AVQ648" s="60"/>
      <c r="AVR648" s="61"/>
      <c r="AVS648" s="104"/>
      <c r="AVT648" s="60"/>
      <c r="AVU648" s="61"/>
      <c r="AVV648" s="104"/>
      <c r="AVW648" s="60"/>
      <c r="AVX648" s="61"/>
      <c r="AVY648" s="104"/>
      <c r="AVZ648" s="60"/>
      <c r="AWA648" s="61"/>
      <c r="AWB648" s="104"/>
      <c r="AWC648" s="60"/>
      <c r="AWD648" s="61"/>
      <c r="AWE648" s="104"/>
      <c r="AWF648" s="60"/>
      <c r="AWG648" s="61"/>
      <c r="AWH648" s="104"/>
      <c r="AWI648" s="60"/>
      <c r="AWJ648" s="61"/>
      <c r="AWK648" s="104"/>
      <c r="AWL648" s="60"/>
      <c r="AWM648" s="61"/>
      <c r="AWN648" s="104"/>
      <c r="AWO648" s="60"/>
      <c r="AWP648" s="61"/>
      <c r="AWQ648" s="104"/>
      <c r="AWR648" s="60"/>
      <c r="AWS648" s="61"/>
      <c r="AWT648" s="104"/>
      <c r="AWU648" s="60"/>
      <c r="AWV648" s="61"/>
      <c r="AWW648" s="104"/>
      <c r="AWX648" s="60"/>
      <c r="AWY648" s="61"/>
      <c r="AWZ648" s="104"/>
      <c r="AXA648" s="60"/>
      <c r="AXB648" s="61"/>
      <c r="AXC648" s="104"/>
      <c r="AXD648" s="60"/>
      <c r="AXE648" s="61"/>
      <c r="AXF648" s="104"/>
      <c r="AXG648" s="60"/>
      <c r="AXH648" s="61"/>
      <c r="AXI648" s="104"/>
      <c r="AXJ648" s="60"/>
      <c r="AXK648" s="61"/>
      <c r="AXL648" s="104"/>
      <c r="AXM648" s="60"/>
      <c r="AXN648" s="61"/>
      <c r="AXO648" s="104"/>
      <c r="AXP648" s="60"/>
      <c r="AXQ648" s="61"/>
      <c r="AXR648" s="104"/>
      <c r="AXS648" s="60"/>
      <c r="AXT648" s="61"/>
      <c r="AXU648" s="104"/>
      <c r="AXV648" s="60"/>
      <c r="AXW648" s="61"/>
      <c r="AXX648" s="104"/>
      <c r="AXY648" s="60"/>
      <c r="AXZ648" s="61"/>
      <c r="AYA648" s="104"/>
      <c r="AYB648" s="60"/>
      <c r="AYC648" s="61"/>
      <c r="AYD648" s="104"/>
      <c r="AYE648" s="60"/>
      <c r="AYF648" s="61"/>
      <c r="AYG648" s="104"/>
      <c r="AYH648" s="60"/>
      <c r="AYI648" s="61"/>
      <c r="AYJ648" s="104"/>
      <c r="AYK648" s="60"/>
      <c r="AYL648" s="61"/>
      <c r="AYM648" s="104"/>
      <c r="AYN648" s="60"/>
      <c r="AYO648" s="61"/>
      <c r="AYP648" s="104"/>
      <c r="AYQ648" s="60"/>
      <c r="AYR648" s="61"/>
      <c r="AYS648" s="104"/>
      <c r="AYT648" s="60"/>
      <c r="AYU648" s="61"/>
      <c r="AYV648" s="104"/>
      <c r="AYW648" s="60"/>
      <c r="AYX648" s="61"/>
      <c r="AYY648" s="104"/>
      <c r="AYZ648" s="60"/>
      <c r="AZA648" s="61"/>
      <c r="AZB648" s="104"/>
      <c r="AZC648" s="60"/>
      <c r="AZD648" s="61"/>
      <c r="AZE648" s="104"/>
      <c r="AZF648" s="60"/>
      <c r="AZG648" s="61"/>
      <c r="AZH648" s="104"/>
      <c r="AZI648" s="60"/>
      <c r="AZJ648" s="61"/>
      <c r="AZK648" s="104"/>
      <c r="AZL648" s="60"/>
      <c r="AZM648" s="61"/>
      <c r="AZN648" s="104"/>
      <c r="AZO648" s="60"/>
      <c r="AZP648" s="61"/>
      <c r="AZQ648" s="104"/>
      <c r="AZR648" s="60"/>
      <c r="AZS648" s="61"/>
      <c r="AZT648" s="104"/>
      <c r="AZU648" s="60"/>
      <c r="AZV648" s="61"/>
      <c r="AZW648" s="104"/>
      <c r="AZX648" s="60"/>
      <c r="AZY648" s="61"/>
      <c r="AZZ648" s="104"/>
      <c r="BAA648" s="60"/>
      <c r="BAB648" s="61"/>
      <c r="BAC648" s="104"/>
      <c r="BAD648" s="60"/>
      <c r="BAE648" s="61"/>
      <c r="BAF648" s="104"/>
      <c r="BAG648" s="60"/>
      <c r="BAH648" s="61"/>
      <c r="BAI648" s="104"/>
      <c r="BAJ648" s="60"/>
      <c r="BAK648" s="61"/>
      <c r="BAL648" s="104"/>
      <c r="BAM648" s="60"/>
      <c r="BAN648" s="61"/>
      <c r="BAO648" s="104"/>
      <c r="BAP648" s="60"/>
      <c r="BAQ648" s="61"/>
      <c r="BAR648" s="104"/>
      <c r="BAS648" s="60"/>
      <c r="BAT648" s="61"/>
      <c r="BAU648" s="104"/>
      <c r="BAV648" s="60"/>
      <c r="BAW648" s="61"/>
      <c r="BAX648" s="104"/>
      <c r="BAY648" s="60"/>
      <c r="BAZ648" s="61"/>
      <c r="BBA648" s="104"/>
      <c r="BBB648" s="60"/>
      <c r="BBC648" s="61"/>
      <c r="BBD648" s="104"/>
      <c r="BBE648" s="60"/>
      <c r="BBF648" s="61"/>
      <c r="BBG648" s="104"/>
      <c r="BBH648" s="60"/>
      <c r="BBI648" s="61"/>
      <c r="BBJ648" s="104"/>
      <c r="BBK648" s="60"/>
      <c r="BBL648" s="61"/>
      <c r="BBM648" s="104"/>
      <c r="BBN648" s="60"/>
      <c r="BBO648" s="61"/>
      <c r="BBP648" s="104"/>
      <c r="BBQ648" s="60"/>
      <c r="BBR648" s="61"/>
      <c r="BBS648" s="104"/>
      <c r="BBT648" s="60"/>
      <c r="BBU648" s="61"/>
      <c r="BBV648" s="104"/>
      <c r="BBW648" s="60"/>
      <c r="BBX648" s="61"/>
      <c r="BBY648" s="104"/>
      <c r="BBZ648" s="60"/>
      <c r="BCA648" s="61"/>
      <c r="BCB648" s="104"/>
      <c r="BCC648" s="60"/>
      <c r="BCD648" s="61"/>
      <c r="BCE648" s="104"/>
      <c r="BCF648" s="60"/>
      <c r="BCG648" s="61"/>
      <c r="BCH648" s="104"/>
      <c r="BCI648" s="60"/>
      <c r="BCJ648" s="61"/>
      <c r="BCK648" s="104"/>
      <c r="BCL648" s="60"/>
      <c r="BCM648" s="61"/>
      <c r="BCN648" s="104"/>
      <c r="BCO648" s="60"/>
      <c r="BCP648" s="61"/>
      <c r="BCQ648" s="104"/>
      <c r="BCR648" s="60"/>
      <c r="BCS648" s="61"/>
      <c r="BCT648" s="104"/>
      <c r="BCU648" s="60"/>
      <c r="BCV648" s="61"/>
      <c r="BCW648" s="104"/>
      <c r="BCX648" s="60"/>
      <c r="BCY648" s="61"/>
      <c r="BCZ648" s="104"/>
      <c r="BDA648" s="60"/>
      <c r="BDB648" s="61"/>
      <c r="BDC648" s="104"/>
      <c r="BDD648" s="60"/>
      <c r="BDE648" s="61"/>
      <c r="BDF648" s="104"/>
      <c r="BDG648" s="60"/>
      <c r="BDH648" s="61"/>
      <c r="BDI648" s="104"/>
      <c r="BDJ648" s="60"/>
      <c r="BDK648" s="61"/>
      <c r="BDL648" s="104"/>
      <c r="BDM648" s="60"/>
      <c r="BDN648" s="61"/>
      <c r="BDO648" s="104"/>
      <c r="BDP648" s="60"/>
      <c r="BDQ648" s="61"/>
      <c r="BDR648" s="104"/>
      <c r="BDS648" s="60"/>
      <c r="BDT648" s="61"/>
      <c r="BDU648" s="104"/>
      <c r="BDV648" s="60"/>
      <c r="BDW648" s="61"/>
      <c r="BDX648" s="104"/>
      <c r="BDY648" s="60"/>
      <c r="BDZ648" s="61"/>
      <c r="BEA648" s="104"/>
      <c r="BEB648" s="60"/>
      <c r="BEC648" s="61"/>
      <c r="BED648" s="104"/>
      <c r="BEE648" s="60"/>
      <c r="BEF648" s="61"/>
      <c r="BEG648" s="104"/>
      <c r="BEH648" s="60"/>
      <c r="BEI648" s="61"/>
      <c r="BEJ648" s="104"/>
      <c r="BEK648" s="60"/>
      <c r="BEL648" s="61"/>
      <c r="BEM648" s="104"/>
      <c r="BEN648" s="60"/>
      <c r="BEO648" s="61"/>
      <c r="BEP648" s="104"/>
      <c r="BEQ648" s="60"/>
      <c r="BER648" s="61"/>
      <c r="BES648" s="104"/>
      <c r="BET648" s="60"/>
      <c r="BEU648" s="61"/>
      <c r="BEV648" s="104"/>
      <c r="BEW648" s="60"/>
      <c r="BEX648" s="61"/>
      <c r="BEY648" s="104"/>
      <c r="BEZ648" s="60"/>
      <c r="BFA648" s="61"/>
      <c r="BFB648" s="104"/>
      <c r="BFC648" s="60"/>
      <c r="BFD648" s="61"/>
      <c r="BFE648" s="104"/>
      <c r="BFF648" s="60"/>
      <c r="BFG648" s="61"/>
      <c r="BFH648" s="104"/>
      <c r="BFI648" s="60"/>
      <c r="BFJ648" s="61"/>
      <c r="BFK648" s="104"/>
      <c r="BFL648" s="60"/>
      <c r="BFM648" s="61"/>
      <c r="BFN648" s="104"/>
      <c r="BFO648" s="60"/>
      <c r="BFP648" s="61"/>
      <c r="BFQ648" s="104"/>
      <c r="BFR648" s="60"/>
      <c r="BFS648" s="61"/>
      <c r="BFT648" s="104"/>
      <c r="BFU648" s="60"/>
      <c r="BFV648" s="61"/>
      <c r="BFW648" s="104"/>
      <c r="BFX648" s="60"/>
      <c r="BFY648" s="61"/>
      <c r="BFZ648" s="104"/>
      <c r="BGA648" s="60"/>
      <c r="BGB648" s="61"/>
      <c r="BGC648" s="104"/>
      <c r="BGD648" s="60"/>
      <c r="BGE648" s="61"/>
      <c r="BGF648" s="104"/>
      <c r="BGG648" s="60"/>
      <c r="BGH648" s="61"/>
      <c r="BGI648" s="104"/>
      <c r="BGJ648" s="60"/>
      <c r="BGK648" s="61"/>
      <c r="BGL648" s="104"/>
      <c r="BGM648" s="60"/>
      <c r="BGN648" s="61"/>
      <c r="BGO648" s="104"/>
      <c r="BGP648" s="60"/>
      <c r="BGQ648" s="61"/>
      <c r="BGR648" s="104"/>
      <c r="BGS648" s="60"/>
      <c r="BGT648" s="61"/>
      <c r="BGU648" s="104"/>
      <c r="BGV648" s="60"/>
      <c r="BGW648" s="61"/>
      <c r="BGX648" s="104"/>
      <c r="BGY648" s="60"/>
      <c r="BGZ648" s="61"/>
      <c r="BHA648" s="104"/>
      <c r="BHB648" s="60"/>
      <c r="BHC648" s="61"/>
      <c r="BHD648" s="104"/>
      <c r="BHE648" s="60"/>
      <c r="BHF648" s="61"/>
      <c r="BHG648" s="104"/>
      <c r="BHH648" s="60"/>
      <c r="BHI648" s="61"/>
      <c r="BHJ648" s="104"/>
      <c r="BHK648" s="60"/>
      <c r="BHL648" s="61"/>
      <c r="BHM648" s="104"/>
      <c r="BHN648" s="60"/>
      <c r="BHO648" s="61"/>
      <c r="BHP648" s="104"/>
      <c r="BHQ648" s="60"/>
      <c r="BHR648" s="61"/>
      <c r="BHS648" s="104"/>
      <c r="BHT648" s="60"/>
      <c r="BHU648" s="61"/>
      <c r="BHV648" s="104"/>
      <c r="BHW648" s="60"/>
      <c r="BHX648" s="61"/>
      <c r="BHY648" s="104"/>
      <c r="BHZ648" s="60"/>
      <c r="BIA648" s="61"/>
      <c r="BIB648" s="104"/>
      <c r="BIC648" s="60"/>
      <c r="BID648" s="61"/>
      <c r="BIE648" s="104"/>
      <c r="BIF648" s="60"/>
      <c r="BIG648" s="61"/>
      <c r="BIH648" s="104"/>
      <c r="BII648" s="60"/>
      <c r="BIJ648" s="61"/>
      <c r="BIK648" s="104"/>
      <c r="BIL648" s="60"/>
      <c r="BIM648" s="61"/>
      <c r="BIN648" s="104"/>
      <c r="BIO648" s="60"/>
      <c r="BIP648" s="61"/>
      <c r="BIQ648" s="104"/>
      <c r="BIR648" s="60"/>
      <c r="BIS648" s="61"/>
      <c r="BIT648" s="104"/>
      <c r="BIU648" s="60"/>
      <c r="BIV648" s="61"/>
      <c r="BIW648" s="104"/>
      <c r="BIX648" s="60"/>
      <c r="BIY648" s="61"/>
      <c r="BIZ648" s="104"/>
      <c r="BJA648" s="60"/>
      <c r="BJB648" s="61"/>
      <c r="BJC648" s="104"/>
      <c r="BJD648" s="60"/>
      <c r="BJE648" s="61"/>
      <c r="BJF648" s="104"/>
      <c r="BJG648" s="60"/>
      <c r="BJH648" s="61"/>
      <c r="BJI648" s="104"/>
      <c r="BJJ648" s="60"/>
      <c r="BJK648" s="61"/>
      <c r="BJL648" s="104"/>
      <c r="BJM648" s="60"/>
      <c r="BJN648" s="61"/>
      <c r="BJO648" s="104"/>
      <c r="BJP648" s="60"/>
      <c r="BJQ648" s="61"/>
      <c r="BJR648" s="104"/>
      <c r="BJS648" s="60"/>
      <c r="BJT648" s="61"/>
      <c r="BJU648" s="104"/>
      <c r="BJV648" s="60"/>
      <c r="BJW648" s="61"/>
      <c r="BJX648" s="104"/>
      <c r="BJY648" s="60"/>
      <c r="BJZ648" s="61"/>
      <c r="BKA648" s="104"/>
      <c r="BKB648" s="60"/>
      <c r="BKC648" s="61"/>
      <c r="BKD648" s="104"/>
      <c r="BKE648" s="60"/>
      <c r="BKF648" s="61"/>
      <c r="BKG648" s="104"/>
      <c r="BKH648" s="60"/>
      <c r="BKI648" s="61"/>
      <c r="BKJ648" s="104"/>
      <c r="BKK648" s="60"/>
      <c r="BKL648" s="61"/>
      <c r="BKM648" s="104"/>
      <c r="BKN648" s="60"/>
      <c r="BKO648" s="61"/>
      <c r="BKP648" s="104"/>
      <c r="BKQ648" s="60"/>
      <c r="BKR648" s="61"/>
      <c r="BKS648" s="104"/>
      <c r="BKT648" s="60"/>
      <c r="BKU648" s="61"/>
      <c r="BKV648" s="104"/>
      <c r="BKW648" s="60"/>
      <c r="BKX648" s="61"/>
      <c r="BKY648" s="104"/>
      <c r="BKZ648" s="60"/>
      <c r="BLA648" s="61"/>
      <c r="BLB648" s="104"/>
      <c r="BLC648" s="60"/>
      <c r="BLD648" s="61"/>
      <c r="BLE648" s="104"/>
      <c r="BLF648" s="60"/>
      <c r="BLG648" s="61"/>
      <c r="BLH648" s="104"/>
      <c r="BLI648" s="60"/>
      <c r="BLJ648" s="61"/>
      <c r="BLK648" s="104"/>
      <c r="BLL648" s="60"/>
      <c r="BLM648" s="61"/>
      <c r="BLN648" s="104"/>
      <c r="BLO648" s="60"/>
      <c r="BLP648" s="61"/>
      <c r="BLQ648" s="104"/>
      <c r="BLR648" s="60"/>
      <c r="BLS648" s="61"/>
      <c r="BLT648" s="104"/>
      <c r="BLU648" s="60"/>
      <c r="BLV648" s="61"/>
      <c r="BLW648" s="104"/>
      <c r="BLX648" s="60"/>
      <c r="BLY648" s="61"/>
      <c r="BLZ648" s="104"/>
      <c r="BMA648" s="60"/>
      <c r="BMB648" s="61"/>
      <c r="BMC648" s="104"/>
      <c r="BMD648" s="60"/>
      <c r="BME648" s="61"/>
      <c r="BMF648" s="104"/>
      <c r="BMG648" s="60"/>
      <c r="BMH648" s="61"/>
      <c r="BMI648" s="104"/>
      <c r="BMJ648" s="60"/>
      <c r="BMK648" s="61"/>
      <c r="BML648" s="104"/>
      <c r="BMM648" s="60"/>
      <c r="BMN648" s="61"/>
      <c r="BMO648" s="104"/>
      <c r="BMP648" s="60"/>
      <c r="BMQ648" s="61"/>
      <c r="BMR648" s="104"/>
      <c r="BMS648" s="60"/>
      <c r="BMT648" s="61"/>
      <c r="BMU648" s="104"/>
      <c r="BMV648" s="60"/>
      <c r="BMW648" s="61"/>
      <c r="BMX648" s="104"/>
      <c r="BMY648" s="60"/>
      <c r="BMZ648" s="61"/>
      <c r="BNA648" s="104"/>
      <c r="BNB648" s="60"/>
      <c r="BNC648" s="61"/>
      <c r="BND648" s="104"/>
      <c r="BNE648" s="60"/>
      <c r="BNF648" s="61"/>
      <c r="BNG648" s="104"/>
      <c r="BNH648" s="60"/>
      <c r="BNI648" s="61"/>
      <c r="BNJ648" s="104"/>
      <c r="BNK648" s="60"/>
      <c r="BNL648" s="61"/>
      <c r="BNM648" s="104"/>
      <c r="BNN648" s="60"/>
      <c r="BNO648" s="61"/>
      <c r="BNP648" s="104"/>
      <c r="BNQ648" s="60"/>
      <c r="BNR648" s="61"/>
      <c r="BNS648" s="104"/>
      <c r="BNT648" s="60"/>
      <c r="BNU648" s="61"/>
      <c r="BNV648" s="104"/>
      <c r="BNW648" s="60"/>
      <c r="BNX648" s="61"/>
      <c r="BNY648" s="104"/>
      <c r="BNZ648" s="60"/>
      <c r="BOA648" s="61"/>
      <c r="BOB648" s="104"/>
      <c r="BOC648" s="60"/>
      <c r="BOD648" s="61"/>
      <c r="BOE648" s="104"/>
      <c r="BOF648" s="60"/>
      <c r="BOG648" s="61"/>
      <c r="BOH648" s="104"/>
      <c r="BOI648" s="60"/>
      <c r="BOJ648" s="61"/>
      <c r="BOK648" s="104"/>
      <c r="BOL648" s="60"/>
      <c r="BOM648" s="61"/>
      <c r="BON648" s="104"/>
      <c r="BOO648" s="60"/>
      <c r="BOP648" s="61"/>
      <c r="BOQ648" s="104"/>
      <c r="BOR648" s="60"/>
      <c r="BOS648" s="61"/>
      <c r="BOT648" s="104"/>
      <c r="BOU648" s="60"/>
      <c r="BOV648" s="61"/>
      <c r="BOW648" s="104"/>
      <c r="BOX648" s="60"/>
      <c r="BOY648" s="61"/>
      <c r="BOZ648" s="104"/>
      <c r="BPA648" s="60"/>
      <c r="BPB648" s="61"/>
      <c r="BPC648" s="104"/>
      <c r="BPD648" s="60"/>
      <c r="BPE648" s="61"/>
      <c r="BPF648" s="104"/>
      <c r="BPG648" s="60"/>
      <c r="BPH648" s="61"/>
      <c r="BPI648" s="104"/>
      <c r="BPJ648" s="60"/>
      <c r="BPK648" s="61"/>
      <c r="BPL648" s="104"/>
      <c r="BPM648" s="60"/>
      <c r="BPN648" s="61"/>
      <c r="BPO648" s="104"/>
      <c r="BPP648" s="60"/>
      <c r="BPQ648" s="61"/>
      <c r="BPR648" s="104"/>
      <c r="BPS648" s="60"/>
      <c r="BPT648" s="61"/>
      <c r="BPU648" s="104"/>
      <c r="BPV648" s="60"/>
      <c r="BPW648" s="61"/>
      <c r="BPX648" s="104"/>
      <c r="BPY648" s="60"/>
      <c r="BPZ648" s="61"/>
      <c r="BQA648" s="104"/>
      <c r="BQB648" s="60"/>
      <c r="BQC648" s="61"/>
      <c r="BQD648" s="104"/>
      <c r="BQE648" s="60"/>
      <c r="BQF648" s="61"/>
      <c r="BQG648" s="104"/>
      <c r="BQH648" s="60"/>
      <c r="BQI648" s="61"/>
      <c r="BQJ648" s="104"/>
      <c r="BQK648" s="60"/>
      <c r="BQL648" s="61"/>
      <c r="BQM648" s="104"/>
      <c r="BQN648" s="60"/>
      <c r="BQO648" s="61"/>
      <c r="BQP648" s="104"/>
      <c r="BQQ648" s="60"/>
      <c r="BQR648" s="61"/>
      <c r="BQS648" s="104"/>
      <c r="BQT648" s="60"/>
      <c r="BQU648" s="61"/>
      <c r="BQV648" s="104"/>
      <c r="BQW648" s="60"/>
      <c r="BQX648" s="61"/>
      <c r="BQY648" s="104"/>
      <c r="BQZ648" s="60"/>
      <c r="BRA648" s="61"/>
      <c r="BRB648" s="104"/>
      <c r="BRC648" s="60"/>
      <c r="BRD648" s="61"/>
      <c r="BRE648" s="104"/>
      <c r="BRF648" s="60"/>
      <c r="BRG648" s="61"/>
      <c r="BRH648" s="104"/>
      <c r="BRI648" s="60"/>
      <c r="BRJ648" s="61"/>
      <c r="BRK648" s="104"/>
      <c r="BRL648" s="60"/>
      <c r="BRM648" s="61"/>
      <c r="BRN648" s="104"/>
      <c r="BRO648" s="60"/>
      <c r="BRP648" s="61"/>
      <c r="BRQ648" s="104"/>
      <c r="BRR648" s="60"/>
      <c r="BRS648" s="61"/>
      <c r="BRT648" s="104"/>
      <c r="BRU648" s="60"/>
      <c r="BRV648" s="61"/>
      <c r="BRW648" s="104"/>
      <c r="BRX648" s="60"/>
      <c r="BRY648" s="61"/>
      <c r="BRZ648" s="104"/>
      <c r="BSA648" s="60"/>
      <c r="BSB648" s="61"/>
      <c r="BSC648" s="104"/>
      <c r="BSD648" s="60"/>
      <c r="BSE648" s="61"/>
      <c r="BSF648" s="104"/>
      <c r="BSG648" s="60"/>
      <c r="BSH648" s="61"/>
      <c r="BSI648" s="104"/>
      <c r="BSJ648" s="60"/>
      <c r="BSK648" s="61"/>
      <c r="BSL648" s="104"/>
      <c r="BSM648" s="60"/>
      <c r="BSN648" s="61"/>
      <c r="BSO648" s="104"/>
      <c r="BSP648" s="60"/>
      <c r="BSQ648" s="61"/>
      <c r="BSR648" s="104"/>
      <c r="BSS648" s="60"/>
      <c r="BST648" s="61"/>
      <c r="BSU648" s="104"/>
      <c r="BSV648" s="60"/>
      <c r="BSW648" s="61"/>
      <c r="BSX648" s="104"/>
      <c r="BSY648" s="60"/>
      <c r="BSZ648" s="61"/>
      <c r="BTA648" s="104"/>
      <c r="BTB648" s="60"/>
      <c r="BTC648" s="61"/>
      <c r="BTD648" s="104"/>
      <c r="BTE648" s="60"/>
      <c r="BTF648" s="61"/>
      <c r="BTG648" s="104"/>
      <c r="BTH648" s="60"/>
      <c r="BTI648" s="61"/>
      <c r="BTJ648" s="104"/>
      <c r="BTK648" s="60"/>
      <c r="BTL648" s="61"/>
      <c r="BTM648" s="104"/>
      <c r="BTN648" s="60"/>
      <c r="BTO648" s="61"/>
      <c r="BTP648" s="104"/>
      <c r="BTQ648" s="60"/>
      <c r="BTR648" s="61"/>
      <c r="BTS648" s="104"/>
      <c r="BTT648" s="60"/>
      <c r="BTU648" s="61"/>
      <c r="BTV648" s="104"/>
      <c r="BTW648" s="60"/>
      <c r="BTX648" s="61"/>
      <c r="BTY648" s="104"/>
      <c r="BTZ648" s="60"/>
      <c r="BUA648" s="61"/>
      <c r="BUB648" s="104"/>
      <c r="BUC648" s="60"/>
      <c r="BUD648" s="61"/>
      <c r="BUE648" s="104"/>
      <c r="BUF648" s="60"/>
      <c r="BUG648" s="61"/>
      <c r="BUH648" s="104"/>
      <c r="BUI648" s="60"/>
      <c r="BUJ648" s="61"/>
      <c r="BUK648" s="104"/>
      <c r="BUL648" s="60"/>
      <c r="BUM648" s="61"/>
      <c r="BUN648" s="104"/>
      <c r="BUO648" s="60"/>
      <c r="BUP648" s="61"/>
      <c r="BUQ648" s="104"/>
      <c r="BUR648" s="60"/>
      <c r="BUS648" s="61"/>
      <c r="BUT648" s="104"/>
      <c r="BUU648" s="60"/>
      <c r="BUV648" s="61"/>
      <c r="BUW648" s="104"/>
      <c r="BUX648" s="60"/>
      <c r="BUY648" s="61"/>
      <c r="BUZ648" s="104"/>
      <c r="BVA648" s="60"/>
      <c r="BVB648" s="61"/>
      <c r="BVC648" s="104"/>
      <c r="BVD648" s="60"/>
      <c r="BVE648" s="61"/>
      <c r="BVF648" s="104"/>
      <c r="BVG648" s="60"/>
      <c r="BVH648" s="61"/>
      <c r="BVI648" s="104"/>
      <c r="BVJ648" s="60"/>
      <c r="BVK648" s="61"/>
      <c r="BVL648" s="104"/>
      <c r="BVM648" s="60"/>
      <c r="BVN648" s="61"/>
      <c r="BVO648" s="104"/>
      <c r="BVP648" s="60"/>
      <c r="BVQ648" s="61"/>
      <c r="BVR648" s="104"/>
      <c r="BVS648" s="60"/>
      <c r="BVT648" s="61"/>
      <c r="BVU648" s="104"/>
      <c r="BVV648" s="60"/>
      <c r="BVW648" s="61"/>
      <c r="BVX648" s="104"/>
      <c r="BVY648" s="60"/>
      <c r="BVZ648" s="61"/>
      <c r="BWA648" s="104"/>
      <c r="BWB648" s="60"/>
      <c r="BWC648" s="61"/>
      <c r="BWD648" s="104"/>
      <c r="BWE648" s="60"/>
      <c r="BWF648" s="61"/>
      <c r="BWG648" s="104"/>
      <c r="BWH648" s="60"/>
      <c r="BWI648" s="61"/>
      <c r="BWJ648" s="104"/>
      <c r="BWK648" s="60"/>
      <c r="BWL648" s="61"/>
      <c r="BWM648" s="104"/>
      <c r="BWN648" s="60"/>
      <c r="BWO648" s="61"/>
      <c r="BWP648" s="104"/>
      <c r="BWQ648" s="60"/>
      <c r="BWR648" s="61"/>
      <c r="BWS648" s="104"/>
      <c r="BWT648" s="60"/>
      <c r="BWU648" s="61"/>
      <c r="BWV648" s="104"/>
      <c r="BWW648" s="60"/>
      <c r="BWX648" s="61"/>
      <c r="BWY648" s="104"/>
      <c r="BWZ648" s="60"/>
      <c r="BXA648" s="61"/>
      <c r="BXB648" s="104"/>
      <c r="BXC648" s="60"/>
      <c r="BXD648" s="61"/>
      <c r="BXE648" s="104"/>
      <c r="BXF648" s="60"/>
      <c r="BXG648" s="61"/>
      <c r="BXH648" s="104"/>
      <c r="BXI648" s="60"/>
      <c r="BXJ648" s="61"/>
      <c r="BXK648" s="104"/>
      <c r="BXL648" s="60"/>
      <c r="BXM648" s="61"/>
      <c r="BXN648" s="104"/>
      <c r="BXO648" s="60"/>
      <c r="BXP648" s="61"/>
      <c r="BXQ648" s="104"/>
      <c r="BXR648" s="60"/>
      <c r="BXS648" s="61"/>
      <c r="BXT648" s="104"/>
      <c r="BXU648" s="60"/>
      <c r="BXV648" s="61"/>
      <c r="BXW648" s="104"/>
      <c r="BXX648" s="60"/>
      <c r="BXY648" s="61"/>
      <c r="BXZ648" s="104"/>
      <c r="BYA648" s="60"/>
      <c r="BYB648" s="61"/>
      <c r="BYC648" s="104"/>
      <c r="BYD648" s="60"/>
      <c r="BYE648" s="61"/>
      <c r="BYF648" s="104"/>
      <c r="BYG648" s="60"/>
      <c r="BYH648" s="61"/>
      <c r="BYI648" s="104"/>
      <c r="BYJ648" s="60"/>
      <c r="BYK648" s="61"/>
      <c r="BYL648" s="104"/>
      <c r="BYM648" s="60"/>
      <c r="BYN648" s="61"/>
      <c r="BYO648" s="104"/>
      <c r="BYP648" s="60"/>
      <c r="BYQ648" s="61"/>
      <c r="BYR648" s="104"/>
      <c r="BYS648" s="60"/>
      <c r="BYT648" s="61"/>
      <c r="BYU648" s="104"/>
      <c r="BYV648" s="60"/>
      <c r="BYW648" s="61"/>
      <c r="BYX648" s="104"/>
      <c r="BYY648" s="60"/>
      <c r="BYZ648" s="61"/>
      <c r="BZA648" s="104"/>
      <c r="BZB648" s="60"/>
      <c r="BZC648" s="61"/>
      <c r="BZD648" s="104"/>
      <c r="BZE648" s="60"/>
      <c r="BZF648" s="61"/>
      <c r="BZG648" s="104"/>
      <c r="BZH648" s="60"/>
      <c r="BZI648" s="61"/>
      <c r="BZJ648" s="104"/>
      <c r="BZK648" s="60"/>
      <c r="BZL648" s="61"/>
      <c r="BZM648" s="104"/>
      <c r="BZN648" s="60"/>
      <c r="BZO648" s="61"/>
      <c r="BZP648" s="104"/>
      <c r="BZQ648" s="60"/>
      <c r="BZR648" s="61"/>
      <c r="BZS648" s="104"/>
      <c r="BZT648" s="60"/>
      <c r="BZU648" s="61"/>
      <c r="BZV648" s="104"/>
      <c r="BZW648" s="60"/>
      <c r="BZX648" s="61"/>
      <c r="BZY648" s="104"/>
      <c r="BZZ648" s="60"/>
      <c r="CAA648" s="61"/>
      <c r="CAB648" s="104"/>
      <c r="CAC648" s="60"/>
      <c r="CAD648" s="61"/>
      <c r="CAE648" s="104"/>
      <c r="CAF648" s="60"/>
      <c r="CAG648" s="61"/>
      <c r="CAH648" s="104"/>
      <c r="CAI648" s="60"/>
      <c r="CAJ648" s="61"/>
      <c r="CAK648" s="104"/>
      <c r="CAL648" s="60"/>
      <c r="CAM648" s="61"/>
      <c r="CAN648" s="104"/>
      <c r="CAO648" s="60"/>
      <c r="CAP648" s="61"/>
      <c r="CAQ648" s="104"/>
      <c r="CAR648" s="60"/>
      <c r="CAS648" s="61"/>
      <c r="CAT648" s="104"/>
      <c r="CAU648" s="60"/>
      <c r="CAV648" s="61"/>
      <c r="CAW648" s="104"/>
      <c r="CAX648" s="60"/>
      <c r="CAY648" s="61"/>
      <c r="CAZ648" s="104"/>
      <c r="CBA648" s="60"/>
      <c r="CBB648" s="61"/>
      <c r="CBC648" s="104"/>
      <c r="CBD648" s="60"/>
      <c r="CBE648" s="61"/>
      <c r="CBF648" s="104"/>
      <c r="CBG648" s="60"/>
      <c r="CBH648" s="61"/>
      <c r="CBI648" s="104"/>
      <c r="CBJ648" s="60"/>
      <c r="CBK648" s="61"/>
      <c r="CBL648" s="104"/>
      <c r="CBM648" s="60"/>
      <c r="CBN648" s="61"/>
      <c r="CBO648" s="104"/>
      <c r="CBP648" s="60"/>
      <c r="CBQ648" s="61"/>
      <c r="CBR648" s="104"/>
      <c r="CBS648" s="60"/>
      <c r="CBT648" s="61"/>
      <c r="CBU648" s="104"/>
      <c r="CBV648" s="60"/>
      <c r="CBW648" s="61"/>
      <c r="CBX648" s="104"/>
      <c r="CBY648" s="60"/>
      <c r="CBZ648" s="61"/>
      <c r="CCA648" s="104"/>
      <c r="CCB648" s="60"/>
      <c r="CCC648" s="61"/>
      <c r="CCD648" s="104"/>
      <c r="CCE648" s="60"/>
      <c r="CCF648" s="61"/>
      <c r="CCG648" s="104"/>
      <c r="CCH648" s="60"/>
      <c r="CCI648" s="61"/>
      <c r="CCJ648" s="104"/>
      <c r="CCK648" s="60"/>
      <c r="CCL648" s="61"/>
      <c r="CCM648" s="104"/>
      <c r="CCN648" s="60"/>
      <c r="CCO648" s="61"/>
      <c r="CCP648" s="104"/>
      <c r="CCQ648" s="60"/>
      <c r="CCR648" s="61"/>
      <c r="CCS648" s="104"/>
      <c r="CCT648" s="60"/>
      <c r="CCU648" s="61"/>
      <c r="CCV648" s="104"/>
      <c r="CCW648" s="60"/>
      <c r="CCX648" s="61"/>
      <c r="CCY648" s="104"/>
      <c r="CCZ648" s="60"/>
      <c r="CDA648" s="61"/>
      <c r="CDB648" s="104"/>
      <c r="CDC648" s="60"/>
      <c r="CDD648" s="61"/>
      <c r="CDE648" s="104"/>
      <c r="CDF648" s="60"/>
      <c r="CDG648" s="61"/>
      <c r="CDH648" s="104"/>
      <c r="CDI648" s="60"/>
      <c r="CDJ648" s="61"/>
      <c r="CDK648" s="104"/>
      <c r="CDL648" s="60"/>
      <c r="CDM648" s="61"/>
      <c r="CDN648" s="104"/>
      <c r="CDO648" s="60"/>
      <c r="CDP648" s="61"/>
      <c r="CDQ648" s="104"/>
      <c r="CDR648" s="60"/>
      <c r="CDS648" s="61"/>
      <c r="CDT648" s="104"/>
      <c r="CDU648" s="60"/>
      <c r="CDV648" s="61"/>
      <c r="CDW648" s="104"/>
      <c r="CDX648" s="60"/>
      <c r="CDY648" s="61"/>
      <c r="CDZ648" s="104"/>
      <c r="CEA648" s="60"/>
      <c r="CEB648" s="61"/>
      <c r="CEC648" s="104"/>
      <c r="CED648" s="60"/>
      <c r="CEE648" s="61"/>
      <c r="CEF648" s="104"/>
      <c r="CEG648" s="60"/>
      <c r="CEH648" s="61"/>
      <c r="CEI648" s="104"/>
      <c r="CEJ648" s="60"/>
      <c r="CEK648" s="61"/>
      <c r="CEL648" s="104"/>
      <c r="CEM648" s="60"/>
      <c r="CEN648" s="61"/>
      <c r="CEO648" s="104"/>
      <c r="CEP648" s="60"/>
      <c r="CEQ648" s="61"/>
      <c r="CER648" s="104"/>
      <c r="CES648" s="60"/>
      <c r="CET648" s="61"/>
      <c r="CEU648" s="104"/>
      <c r="CEV648" s="60"/>
      <c r="CEW648" s="61"/>
      <c r="CEX648" s="104"/>
      <c r="CEY648" s="60"/>
      <c r="CEZ648" s="61"/>
      <c r="CFA648" s="104"/>
      <c r="CFB648" s="60"/>
      <c r="CFC648" s="61"/>
      <c r="CFD648" s="104"/>
      <c r="CFE648" s="60"/>
      <c r="CFF648" s="61"/>
      <c r="CFG648" s="104"/>
      <c r="CFH648" s="60"/>
      <c r="CFI648" s="61"/>
      <c r="CFJ648" s="104"/>
      <c r="CFK648" s="60"/>
      <c r="CFL648" s="61"/>
      <c r="CFM648" s="104"/>
      <c r="CFN648" s="60"/>
      <c r="CFO648" s="61"/>
      <c r="CFP648" s="104"/>
      <c r="CFQ648" s="60"/>
      <c r="CFR648" s="61"/>
      <c r="CFS648" s="104"/>
      <c r="CFT648" s="60"/>
      <c r="CFU648" s="61"/>
      <c r="CFV648" s="104"/>
      <c r="CFW648" s="60"/>
      <c r="CFX648" s="61"/>
      <c r="CFY648" s="104"/>
      <c r="CFZ648" s="60"/>
      <c r="CGA648" s="61"/>
      <c r="CGB648" s="104"/>
      <c r="CGC648" s="60"/>
      <c r="CGD648" s="61"/>
      <c r="CGE648" s="104"/>
      <c r="CGF648" s="60"/>
      <c r="CGG648" s="61"/>
      <c r="CGH648" s="104"/>
      <c r="CGI648" s="60"/>
      <c r="CGJ648" s="61"/>
      <c r="CGK648" s="104"/>
      <c r="CGL648" s="60"/>
      <c r="CGM648" s="61"/>
      <c r="CGN648" s="104"/>
      <c r="CGO648" s="60"/>
      <c r="CGP648" s="61"/>
      <c r="CGQ648" s="104"/>
      <c r="CGR648" s="60"/>
      <c r="CGS648" s="61"/>
      <c r="CGT648" s="104"/>
      <c r="CGU648" s="60"/>
      <c r="CGV648" s="61"/>
      <c r="CGW648" s="104"/>
      <c r="CGX648" s="60"/>
      <c r="CGY648" s="61"/>
      <c r="CGZ648" s="104"/>
      <c r="CHA648" s="60"/>
      <c r="CHB648" s="61"/>
      <c r="CHC648" s="104"/>
      <c r="CHD648" s="60"/>
      <c r="CHE648" s="61"/>
      <c r="CHF648" s="104"/>
      <c r="CHG648" s="60"/>
      <c r="CHH648" s="61"/>
      <c r="CHI648" s="104"/>
      <c r="CHJ648" s="60"/>
      <c r="CHK648" s="61"/>
      <c r="CHL648" s="104"/>
      <c r="CHM648" s="60"/>
      <c r="CHN648" s="61"/>
      <c r="CHO648" s="104"/>
      <c r="CHP648" s="60"/>
      <c r="CHQ648" s="61"/>
      <c r="CHR648" s="104"/>
      <c r="CHS648" s="60"/>
      <c r="CHT648" s="61"/>
      <c r="CHU648" s="104"/>
      <c r="CHV648" s="60"/>
      <c r="CHW648" s="61"/>
      <c r="CHX648" s="104"/>
      <c r="CHY648" s="60"/>
      <c r="CHZ648" s="61"/>
      <c r="CIA648" s="104"/>
      <c r="CIB648" s="60"/>
      <c r="CIC648" s="61"/>
      <c r="CID648" s="104"/>
      <c r="CIE648" s="60"/>
      <c r="CIF648" s="61"/>
      <c r="CIG648" s="104"/>
      <c r="CIH648" s="60"/>
      <c r="CII648" s="61"/>
      <c r="CIJ648" s="104"/>
      <c r="CIK648" s="60"/>
      <c r="CIL648" s="61"/>
      <c r="CIM648" s="104"/>
      <c r="CIN648" s="60"/>
      <c r="CIO648" s="61"/>
      <c r="CIP648" s="104"/>
      <c r="CIQ648" s="60"/>
      <c r="CIR648" s="61"/>
      <c r="CIS648" s="104"/>
      <c r="CIT648" s="60"/>
      <c r="CIU648" s="61"/>
      <c r="CIV648" s="104"/>
      <c r="CIW648" s="60"/>
      <c r="CIX648" s="61"/>
      <c r="CIY648" s="104"/>
      <c r="CIZ648" s="60"/>
      <c r="CJA648" s="61"/>
      <c r="CJB648" s="104"/>
      <c r="CJC648" s="60"/>
      <c r="CJD648" s="61"/>
      <c r="CJE648" s="104"/>
      <c r="CJF648" s="60"/>
      <c r="CJG648" s="61"/>
      <c r="CJH648" s="104"/>
      <c r="CJI648" s="60"/>
      <c r="CJJ648" s="61"/>
      <c r="CJK648" s="104"/>
      <c r="CJL648" s="60"/>
      <c r="CJM648" s="61"/>
      <c r="CJN648" s="104"/>
      <c r="CJO648" s="60"/>
      <c r="CJP648" s="61"/>
      <c r="CJQ648" s="104"/>
      <c r="CJR648" s="60"/>
      <c r="CJS648" s="61"/>
      <c r="CJT648" s="104"/>
      <c r="CJU648" s="60"/>
      <c r="CJV648" s="61"/>
      <c r="CJW648" s="104"/>
      <c r="CJX648" s="60"/>
      <c r="CJY648" s="61"/>
      <c r="CJZ648" s="104"/>
      <c r="CKA648" s="60"/>
      <c r="CKB648" s="61"/>
      <c r="CKC648" s="104"/>
      <c r="CKD648" s="60"/>
      <c r="CKE648" s="61"/>
      <c r="CKF648" s="104"/>
      <c r="CKG648" s="60"/>
      <c r="CKH648" s="61"/>
      <c r="CKI648" s="104"/>
      <c r="CKJ648" s="60"/>
      <c r="CKK648" s="61"/>
      <c r="CKL648" s="104"/>
      <c r="CKM648" s="60"/>
      <c r="CKN648" s="61"/>
      <c r="CKO648" s="104"/>
      <c r="CKP648" s="60"/>
      <c r="CKQ648" s="61"/>
      <c r="CKR648" s="104"/>
      <c r="CKS648" s="60"/>
      <c r="CKT648" s="61"/>
      <c r="CKU648" s="104"/>
      <c r="CKV648" s="60"/>
      <c r="CKW648" s="61"/>
      <c r="CKX648" s="104"/>
      <c r="CKY648" s="60"/>
      <c r="CKZ648" s="61"/>
      <c r="CLA648" s="104"/>
      <c r="CLB648" s="60"/>
      <c r="CLC648" s="61"/>
      <c r="CLD648" s="104"/>
      <c r="CLE648" s="60"/>
      <c r="CLF648" s="61"/>
      <c r="CLG648" s="104"/>
      <c r="CLH648" s="60"/>
      <c r="CLI648" s="61"/>
      <c r="CLJ648" s="104"/>
      <c r="CLK648" s="60"/>
      <c r="CLL648" s="61"/>
      <c r="CLM648" s="104"/>
      <c r="CLN648" s="60"/>
      <c r="CLO648" s="61"/>
      <c r="CLP648" s="104"/>
      <c r="CLQ648" s="60"/>
      <c r="CLR648" s="61"/>
      <c r="CLS648" s="104"/>
      <c r="CLT648" s="60"/>
      <c r="CLU648" s="61"/>
      <c r="CLV648" s="104"/>
      <c r="CLW648" s="60"/>
      <c r="CLX648" s="61"/>
      <c r="CLY648" s="104"/>
      <c r="CLZ648" s="60"/>
      <c r="CMA648" s="61"/>
      <c r="CMB648" s="104"/>
      <c r="CMC648" s="60"/>
      <c r="CMD648" s="61"/>
      <c r="CME648" s="104"/>
      <c r="CMF648" s="60"/>
      <c r="CMG648" s="61"/>
      <c r="CMH648" s="104"/>
      <c r="CMI648" s="60"/>
      <c r="CMJ648" s="61"/>
      <c r="CMK648" s="104"/>
      <c r="CML648" s="60"/>
      <c r="CMM648" s="61"/>
      <c r="CMN648" s="104"/>
      <c r="CMO648" s="60"/>
      <c r="CMP648" s="61"/>
      <c r="CMQ648" s="104"/>
      <c r="CMR648" s="60"/>
      <c r="CMS648" s="61"/>
      <c r="CMT648" s="104"/>
      <c r="CMU648" s="60"/>
      <c r="CMV648" s="61"/>
      <c r="CMW648" s="104"/>
      <c r="CMX648" s="60"/>
      <c r="CMY648" s="61"/>
      <c r="CMZ648" s="104"/>
      <c r="CNA648" s="60"/>
      <c r="CNB648" s="61"/>
      <c r="CNC648" s="104"/>
      <c r="CND648" s="60"/>
      <c r="CNE648" s="61"/>
      <c r="CNF648" s="104"/>
      <c r="CNG648" s="60"/>
      <c r="CNH648" s="61"/>
      <c r="CNI648" s="104"/>
      <c r="CNJ648" s="60"/>
      <c r="CNK648" s="61"/>
      <c r="CNL648" s="104"/>
      <c r="CNM648" s="60"/>
      <c r="CNN648" s="61"/>
      <c r="CNO648" s="104"/>
      <c r="CNP648" s="60"/>
      <c r="CNQ648" s="61"/>
      <c r="CNR648" s="104"/>
      <c r="CNS648" s="60"/>
      <c r="CNT648" s="61"/>
      <c r="CNU648" s="104"/>
      <c r="CNV648" s="60"/>
      <c r="CNW648" s="61"/>
      <c r="CNX648" s="104"/>
      <c r="CNY648" s="60"/>
      <c r="CNZ648" s="61"/>
      <c r="COA648" s="104"/>
      <c r="COB648" s="60"/>
      <c r="COC648" s="61"/>
      <c r="COD648" s="104"/>
      <c r="COE648" s="60"/>
      <c r="COF648" s="61"/>
      <c r="COG648" s="104"/>
      <c r="COH648" s="60"/>
      <c r="COI648" s="61"/>
      <c r="COJ648" s="104"/>
      <c r="COK648" s="60"/>
      <c r="COL648" s="61"/>
      <c r="COM648" s="104"/>
      <c r="CON648" s="60"/>
      <c r="COO648" s="61"/>
      <c r="COP648" s="104"/>
      <c r="COQ648" s="60"/>
      <c r="COR648" s="61"/>
      <c r="COS648" s="104"/>
      <c r="COT648" s="60"/>
      <c r="COU648" s="61"/>
      <c r="COV648" s="104"/>
      <c r="COW648" s="60"/>
      <c r="COX648" s="61"/>
      <c r="COY648" s="104"/>
      <c r="COZ648" s="60"/>
      <c r="CPA648" s="61"/>
      <c r="CPB648" s="104"/>
      <c r="CPC648" s="60"/>
      <c r="CPD648" s="61"/>
      <c r="CPE648" s="104"/>
      <c r="CPF648" s="60"/>
      <c r="CPG648" s="61"/>
      <c r="CPH648" s="104"/>
      <c r="CPI648" s="60"/>
      <c r="CPJ648" s="61"/>
      <c r="CPK648" s="104"/>
      <c r="CPL648" s="60"/>
      <c r="CPM648" s="61"/>
      <c r="CPN648" s="104"/>
      <c r="CPO648" s="60"/>
      <c r="CPP648" s="61"/>
      <c r="CPQ648" s="104"/>
      <c r="CPR648" s="60"/>
      <c r="CPS648" s="61"/>
      <c r="CPT648" s="104"/>
      <c r="CPU648" s="60"/>
      <c r="CPV648" s="61"/>
      <c r="CPW648" s="104"/>
      <c r="CPX648" s="60"/>
      <c r="CPY648" s="61"/>
      <c r="CPZ648" s="104"/>
      <c r="CQA648" s="60"/>
      <c r="CQB648" s="61"/>
      <c r="CQC648" s="104"/>
      <c r="CQD648" s="60"/>
      <c r="CQE648" s="61"/>
      <c r="CQF648" s="104"/>
      <c r="CQG648" s="60"/>
      <c r="CQH648" s="61"/>
      <c r="CQI648" s="104"/>
      <c r="CQJ648" s="60"/>
      <c r="CQK648" s="61"/>
      <c r="CQL648" s="104"/>
      <c r="CQM648" s="60"/>
      <c r="CQN648" s="61"/>
      <c r="CQO648" s="104"/>
      <c r="CQP648" s="60"/>
      <c r="CQQ648" s="61"/>
      <c r="CQR648" s="104"/>
      <c r="CQS648" s="60"/>
      <c r="CQT648" s="61"/>
      <c r="CQU648" s="104"/>
      <c r="CQV648" s="60"/>
      <c r="CQW648" s="61"/>
      <c r="CQX648" s="104"/>
      <c r="CQY648" s="60"/>
      <c r="CQZ648" s="61"/>
      <c r="CRA648" s="104"/>
      <c r="CRB648" s="60"/>
      <c r="CRC648" s="61"/>
      <c r="CRD648" s="104"/>
      <c r="CRE648" s="60"/>
      <c r="CRF648" s="61"/>
      <c r="CRG648" s="104"/>
      <c r="CRH648" s="60"/>
      <c r="CRI648" s="61"/>
      <c r="CRJ648" s="104"/>
      <c r="CRK648" s="60"/>
      <c r="CRL648" s="61"/>
      <c r="CRM648" s="104"/>
      <c r="CRN648" s="60"/>
      <c r="CRO648" s="61"/>
      <c r="CRP648" s="104"/>
      <c r="CRQ648" s="60"/>
      <c r="CRR648" s="61"/>
      <c r="CRS648" s="104"/>
      <c r="CRT648" s="60"/>
      <c r="CRU648" s="61"/>
      <c r="CRV648" s="104"/>
      <c r="CRW648" s="60"/>
      <c r="CRX648" s="61"/>
      <c r="CRY648" s="104"/>
      <c r="CRZ648" s="60"/>
      <c r="CSA648" s="61"/>
      <c r="CSB648" s="104"/>
      <c r="CSC648" s="60"/>
      <c r="CSD648" s="61"/>
      <c r="CSE648" s="104"/>
      <c r="CSF648" s="60"/>
      <c r="CSG648" s="61"/>
      <c r="CSH648" s="104"/>
      <c r="CSI648" s="60"/>
      <c r="CSJ648" s="61"/>
      <c r="CSK648" s="104"/>
      <c r="CSL648" s="60"/>
      <c r="CSM648" s="61"/>
      <c r="CSN648" s="104"/>
      <c r="CSO648" s="60"/>
      <c r="CSP648" s="61"/>
      <c r="CSQ648" s="104"/>
      <c r="CSR648" s="60"/>
      <c r="CSS648" s="61"/>
      <c r="CST648" s="104"/>
      <c r="CSU648" s="60"/>
      <c r="CSV648" s="61"/>
      <c r="CSW648" s="104"/>
      <c r="CSX648" s="60"/>
      <c r="CSY648" s="61"/>
      <c r="CSZ648" s="104"/>
      <c r="CTA648" s="60"/>
      <c r="CTB648" s="61"/>
      <c r="CTC648" s="104"/>
      <c r="CTD648" s="60"/>
      <c r="CTE648" s="61"/>
      <c r="CTF648" s="104"/>
      <c r="CTG648" s="60"/>
      <c r="CTH648" s="61"/>
      <c r="CTI648" s="104"/>
      <c r="CTJ648" s="60"/>
      <c r="CTK648" s="61"/>
      <c r="CTL648" s="104"/>
      <c r="CTM648" s="60"/>
      <c r="CTN648" s="61"/>
      <c r="CTO648" s="104"/>
      <c r="CTP648" s="60"/>
      <c r="CTQ648" s="61"/>
      <c r="CTR648" s="104"/>
      <c r="CTS648" s="60"/>
      <c r="CTT648" s="61"/>
      <c r="CTU648" s="104"/>
      <c r="CTV648" s="60"/>
      <c r="CTW648" s="61"/>
      <c r="CTX648" s="104"/>
      <c r="CTY648" s="60"/>
      <c r="CTZ648" s="61"/>
      <c r="CUA648" s="104"/>
      <c r="CUB648" s="60"/>
      <c r="CUC648" s="61"/>
      <c r="CUD648" s="104"/>
      <c r="CUE648" s="60"/>
      <c r="CUF648" s="61"/>
      <c r="CUG648" s="104"/>
      <c r="CUH648" s="60"/>
      <c r="CUI648" s="61"/>
      <c r="CUJ648" s="104"/>
      <c r="CUK648" s="60"/>
      <c r="CUL648" s="61"/>
      <c r="CUM648" s="104"/>
      <c r="CUN648" s="60"/>
      <c r="CUO648" s="61"/>
      <c r="CUP648" s="104"/>
      <c r="CUQ648" s="60"/>
      <c r="CUR648" s="61"/>
      <c r="CUS648" s="104"/>
      <c r="CUT648" s="60"/>
      <c r="CUU648" s="61"/>
      <c r="CUV648" s="104"/>
      <c r="CUW648" s="60"/>
      <c r="CUX648" s="61"/>
      <c r="CUY648" s="104"/>
      <c r="CUZ648" s="60"/>
      <c r="CVA648" s="61"/>
      <c r="CVB648" s="104"/>
      <c r="CVC648" s="60"/>
      <c r="CVD648" s="61"/>
      <c r="CVE648" s="104"/>
      <c r="CVF648" s="60"/>
      <c r="CVG648" s="61"/>
      <c r="CVH648" s="104"/>
      <c r="CVI648" s="60"/>
      <c r="CVJ648" s="61"/>
      <c r="CVK648" s="104"/>
      <c r="CVL648" s="60"/>
      <c r="CVM648" s="61"/>
      <c r="CVN648" s="104"/>
      <c r="CVO648" s="60"/>
      <c r="CVP648" s="61"/>
      <c r="CVQ648" s="104"/>
      <c r="CVR648" s="60"/>
      <c r="CVS648" s="61"/>
      <c r="CVT648" s="104"/>
      <c r="CVU648" s="60"/>
      <c r="CVV648" s="61"/>
      <c r="CVW648" s="104"/>
      <c r="CVX648" s="60"/>
      <c r="CVY648" s="61"/>
      <c r="CVZ648" s="104"/>
      <c r="CWA648" s="60"/>
      <c r="CWB648" s="61"/>
      <c r="CWC648" s="104"/>
      <c r="CWD648" s="60"/>
      <c r="CWE648" s="61"/>
      <c r="CWF648" s="104"/>
      <c r="CWG648" s="60"/>
      <c r="CWH648" s="61"/>
      <c r="CWI648" s="104"/>
      <c r="CWJ648" s="60"/>
      <c r="CWK648" s="61"/>
      <c r="CWL648" s="104"/>
      <c r="CWM648" s="60"/>
      <c r="CWN648" s="61"/>
      <c r="CWO648" s="104"/>
      <c r="CWP648" s="60"/>
      <c r="CWQ648" s="61"/>
      <c r="CWR648" s="104"/>
      <c r="CWS648" s="60"/>
      <c r="CWT648" s="61"/>
      <c r="CWU648" s="104"/>
      <c r="CWV648" s="60"/>
      <c r="CWW648" s="61"/>
      <c r="CWX648" s="104"/>
      <c r="CWY648" s="60"/>
      <c r="CWZ648" s="61"/>
      <c r="CXA648" s="104"/>
      <c r="CXB648" s="60"/>
      <c r="CXC648" s="61"/>
      <c r="CXD648" s="104"/>
      <c r="CXE648" s="60"/>
      <c r="CXF648" s="61"/>
      <c r="CXG648" s="104"/>
      <c r="CXH648" s="60"/>
      <c r="CXI648" s="61"/>
      <c r="CXJ648" s="104"/>
      <c r="CXK648" s="60"/>
      <c r="CXL648" s="61"/>
      <c r="CXM648" s="104"/>
      <c r="CXN648" s="60"/>
      <c r="CXO648" s="61"/>
      <c r="CXP648" s="104"/>
      <c r="CXQ648" s="60"/>
      <c r="CXR648" s="61"/>
      <c r="CXS648" s="104"/>
      <c r="CXT648" s="60"/>
      <c r="CXU648" s="61"/>
      <c r="CXV648" s="104"/>
      <c r="CXW648" s="60"/>
      <c r="CXX648" s="61"/>
      <c r="CXY648" s="104"/>
      <c r="CXZ648" s="60"/>
      <c r="CYA648" s="61"/>
      <c r="CYB648" s="104"/>
      <c r="CYC648" s="60"/>
      <c r="CYD648" s="61"/>
      <c r="CYE648" s="104"/>
      <c r="CYF648" s="60"/>
      <c r="CYG648" s="61"/>
      <c r="CYH648" s="104"/>
      <c r="CYI648" s="60"/>
      <c r="CYJ648" s="61"/>
      <c r="CYK648" s="104"/>
      <c r="CYL648" s="60"/>
      <c r="CYM648" s="61"/>
      <c r="CYN648" s="104"/>
      <c r="CYO648" s="60"/>
      <c r="CYP648" s="61"/>
      <c r="CYQ648" s="104"/>
      <c r="CYR648" s="60"/>
      <c r="CYS648" s="61"/>
      <c r="CYT648" s="104"/>
      <c r="CYU648" s="60"/>
      <c r="CYV648" s="61"/>
      <c r="CYW648" s="104"/>
      <c r="CYX648" s="60"/>
      <c r="CYY648" s="61"/>
      <c r="CYZ648" s="104"/>
      <c r="CZA648" s="60"/>
      <c r="CZB648" s="61"/>
      <c r="CZC648" s="104"/>
      <c r="CZD648" s="60"/>
      <c r="CZE648" s="61"/>
      <c r="CZF648" s="104"/>
      <c r="CZG648" s="60"/>
      <c r="CZH648" s="61"/>
      <c r="CZI648" s="104"/>
      <c r="CZJ648" s="60"/>
      <c r="CZK648" s="61"/>
      <c r="CZL648" s="104"/>
      <c r="CZM648" s="60"/>
      <c r="CZN648" s="61"/>
      <c r="CZO648" s="104"/>
      <c r="CZP648" s="60"/>
      <c r="CZQ648" s="61"/>
      <c r="CZR648" s="104"/>
      <c r="CZS648" s="60"/>
      <c r="CZT648" s="61"/>
      <c r="CZU648" s="104"/>
      <c r="CZV648" s="60"/>
      <c r="CZW648" s="61"/>
      <c r="CZX648" s="104"/>
      <c r="CZY648" s="60"/>
      <c r="CZZ648" s="61"/>
      <c r="DAA648" s="104"/>
      <c r="DAB648" s="60"/>
      <c r="DAC648" s="61"/>
      <c r="DAD648" s="104"/>
      <c r="DAE648" s="60"/>
      <c r="DAF648" s="61"/>
      <c r="DAG648" s="104"/>
      <c r="DAH648" s="60"/>
      <c r="DAI648" s="61"/>
      <c r="DAJ648" s="104"/>
      <c r="DAK648" s="60"/>
      <c r="DAL648" s="61"/>
      <c r="DAM648" s="104"/>
      <c r="DAN648" s="60"/>
      <c r="DAO648" s="61"/>
      <c r="DAP648" s="104"/>
      <c r="DAQ648" s="60"/>
      <c r="DAR648" s="61"/>
      <c r="DAS648" s="104"/>
      <c r="DAT648" s="60"/>
      <c r="DAU648" s="61"/>
      <c r="DAV648" s="104"/>
      <c r="DAW648" s="60"/>
      <c r="DAX648" s="61"/>
      <c r="DAY648" s="104"/>
      <c r="DAZ648" s="60"/>
      <c r="DBA648" s="61"/>
      <c r="DBB648" s="104"/>
      <c r="DBC648" s="60"/>
      <c r="DBD648" s="61"/>
      <c r="DBE648" s="104"/>
      <c r="DBF648" s="60"/>
      <c r="DBG648" s="61"/>
      <c r="DBH648" s="104"/>
      <c r="DBI648" s="60"/>
      <c r="DBJ648" s="61"/>
      <c r="DBK648" s="104"/>
      <c r="DBL648" s="60"/>
      <c r="DBM648" s="61"/>
      <c r="DBN648" s="104"/>
      <c r="DBO648" s="60"/>
      <c r="DBP648" s="61"/>
      <c r="DBQ648" s="104"/>
      <c r="DBR648" s="60"/>
      <c r="DBS648" s="61"/>
      <c r="DBT648" s="104"/>
      <c r="DBU648" s="60"/>
      <c r="DBV648" s="61"/>
      <c r="DBW648" s="104"/>
      <c r="DBX648" s="60"/>
      <c r="DBY648" s="61"/>
      <c r="DBZ648" s="104"/>
      <c r="DCA648" s="60"/>
      <c r="DCB648" s="61"/>
      <c r="DCC648" s="104"/>
      <c r="DCD648" s="60"/>
      <c r="DCE648" s="61"/>
      <c r="DCF648" s="104"/>
      <c r="DCG648" s="60"/>
      <c r="DCH648" s="61"/>
      <c r="DCI648" s="104"/>
      <c r="DCJ648" s="60"/>
      <c r="DCK648" s="61"/>
      <c r="DCL648" s="104"/>
      <c r="DCM648" s="60"/>
      <c r="DCN648" s="61"/>
      <c r="DCO648" s="104"/>
      <c r="DCP648" s="60"/>
      <c r="DCQ648" s="61"/>
      <c r="DCR648" s="104"/>
      <c r="DCS648" s="60"/>
      <c r="DCT648" s="61"/>
      <c r="DCU648" s="104"/>
      <c r="DCV648" s="60"/>
      <c r="DCW648" s="61"/>
      <c r="DCX648" s="104"/>
      <c r="DCY648" s="60"/>
      <c r="DCZ648" s="61"/>
      <c r="DDA648" s="104"/>
      <c r="DDB648" s="60"/>
      <c r="DDC648" s="61"/>
      <c r="DDD648" s="104"/>
      <c r="DDE648" s="60"/>
      <c r="DDF648" s="61"/>
      <c r="DDG648" s="104"/>
      <c r="DDH648" s="60"/>
      <c r="DDI648" s="61"/>
      <c r="DDJ648" s="104"/>
      <c r="DDK648" s="60"/>
      <c r="DDL648" s="61"/>
      <c r="DDM648" s="104"/>
      <c r="DDN648" s="60"/>
      <c r="DDO648" s="61"/>
      <c r="DDP648" s="104"/>
      <c r="DDQ648" s="60"/>
      <c r="DDR648" s="61"/>
      <c r="DDS648" s="104"/>
      <c r="DDT648" s="60"/>
      <c r="DDU648" s="61"/>
      <c r="DDV648" s="104"/>
      <c r="DDW648" s="60"/>
      <c r="DDX648" s="61"/>
      <c r="DDY648" s="104"/>
      <c r="DDZ648" s="60"/>
      <c r="DEA648" s="61"/>
      <c r="DEB648" s="104"/>
      <c r="DEC648" s="60"/>
      <c r="DED648" s="61"/>
      <c r="DEE648" s="104"/>
      <c r="DEF648" s="60"/>
      <c r="DEG648" s="61"/>
      <c r="DEH648" s="104"/>
      <c r="DEI648" s="60"/>
      <c r="DEJ648" s="61"/>
      <c r="DEK648" s="104"/>
      <c r="DEL648" s="60"/>
      <c r="DEM648" s="61"/>
      <c r="DEN648" s="104"/>
      <c r="DEO648" s="60"/>
      <c r="DEP648" s="61"/>
      <c r="DEQ648" s="104"/>
      <c r="DER648" s="60"/>
      <c r="DES648" s="61"/>
      <c r="DET648" s="104"/>
      <c r="DEU648" s="60"/>
      <c r="DEV648" s="61"/>
      <c r="DEW648" s="104"/>
      <c r="DEX648" s="60"/>
      <c r="DEY648" s="61"/>
      <c r="DEZ648" s="104"/>
      <c r="DFA648" s="60"/>
      <c r="DFB648" s="61"/>
      <c r="DFC648" s="104"/>
      <c r="DFD648" s="60"/>
      <c r="DFE648" s="61"/>
      <c r="DFF648" s="104"/>
      <c r="DFG648" s="60"/>
      <c r="DFH648" s="61"/>
      <c r="DFI648" s="104"/>
      <c r="DFJ648" s="60"/>
      <c r="DFK648" s="61"/>
      <c r="DFL648" s="104"/>
      <c r="DFM648" s="60"/>
      <c r="DFN648" s="61"/>
      <c r="DFO648" s="104"/>
      <c r="DFP648" s="60"/>
      <c r="DFQ648" s="61"/>
      <c r="DFR648" s="104"/>
      <c r="DFS648" s="60"/>
      <c r="DFT648" s="61"/>
      <c r="DFU648" s="104"/>
      <c r="DFV648" s="60"/>
      <c r="DFW648" s="61"/>
      <c r="DFX648" s="104"/>
      <c r="DFY648" s="60"/>
      <c r="DFZ648" s="61"/>
      <c r="DGA648" s="104"/>
      <c r="DGB648" s="60"/>
      <c r="DGC648" s="61"/>
      <c r="DGD648" s="104"/>
      <c r="DGE648" s="60"/>
      <c r="DGF648" s="61"/>
      <c r="DGG648" s="104"/>
      <c r="DGH648" s="60"/>
      <c r="DGI648" s="61"/>
      <c r="DGJ648" s="104"/>
      <c r="DGK648" s="60"/>
      <c r="DGL648" s="61"/>
      <c r="DGM648" s="104"/>
      <c r="DGN648" s="60"/>
      <c r="DGO648" s="61"/>
      <c r="DGP648" s="104"/>
      <c r="DGQ648" s="60"/>
      <c r="DGR648" s="61"/>
      <c r="DGS648" s="104"/>
      <c r="DGT648" s="60"/>
      <c r="DGU648" s="61"/>
      <c r="DGV648" s="104"/>
      <c r="DGW648" s="60"/>
      <c r="DGX648" s="61"/>
      <c r="DGY648" s="104"/>
      <c r="DGZ648" s="60"/>
      <c r="DHA648" s="61"/>
      <c r="DHB648" s="104"/>
      <c r="DHC648" s="60"/>
      <c r="DHD648" s="61"/>
      <c r="DHE648" s="104"/>
      <c r="DHF648" s="60"/>
      <c r="DHG648" s="61"/>
      <c r="DHH648" s="104"/>
      <c r="DHI648" s="60"/>
      <c r="DHJ648" s="61"/>
      <c r="DHK648" s="104"/>
      <c r="DHL648" s="60"/>
      <c r="DHM648" s="61"/>
      <c r="DHN648" s="104"/>
      <c r="DHO648" s="60"/>
      <c r="DHP648" s="61"/>
      <c r="DHQ648" s="104"/>
      <c r="DHR648" s="60"/>
      <c r="DHS648" s="61"/>
      <c r="DHT648" s="104"/>
      <c r="DHU648" s="60"/>
      <c r="DHV648" s="61"/>
      <c r="DHW648" s="104"/>
      <c r="DHX648" s="60"/>
      <c r="DHY648" s="61"/>
      <c r="DHZ648" s="104"/>
      <c r="DIA648" s="60"/>
      <c r="DIB648" s="61"/>
      <c r="DIC648" s="104"/>
      <c r="DID648" s="60"/>
      <c r="DIE648" s="61"/>
      <c r="DIF648" s="104"/>
      <c r="DIG648" s="60"/>
      <c r="DIH648" s="61"/>
      <c r="DII648" s="104"/>
      <c r="DIJ648" s="60"/>
      <c r="DIK648" s="61"/>
      <c r="DIL648" s="104"/>
      <c r="DIM648" s="60"/>
      <c r="DIN648" s="61"/>
      <c r="DIO648" s="104"/>
      <c r="DIP648" s="60"/>
      <c r="DIQ648" s="61"/>
      <c r="DIR648" s="104"/>
      <c r="DIS648" s="60"/>
      <c r="DIT648" s="61"/>
      <c r="DIU648" s="104"/>
      <c r="DIV648" s="60"/>
      <c r="DIW648" s="61"/>
      <c r="DIX648" s="104"/>
      <c r="DIY648" s="60"/>
      <c r="DIZ648" s="61"/>
      <c r="DJA648" s="104"/>
      <c r="DJB648" s="60"/>
      <c r="DJC648" s="61"/>
      <c r="DJD648" s="104"/>
      <c r="DJE648" s="60"/>
      <c r="DJF648" s="61"/>
      <c r="DJG648" s="104"/>
      <c r="DJH648" s="60"/>
      <c r="DJI648" s="61"/>
      <c r="DJJ648" s="104"/>
      <c r="DJK648" s="60"/>
      <c r="DJL648" s="61"/>
      <c r="DJM648" s="104"/>
      <c r="DJN648" s="60"/>
      <c r="DJO648" s="61"/>
      <c r="DJP648" s="104"/>
      <c r="DJQ648" s="60"/>
      <c r="DJR648" s="61"/>
      <c r="DJS648" s="104"/>
      <c r="DJT648" s="60"/>
      <c r="DJU648" s="61"/>
      <c r="DJV648" s="104"/>
      <c r="DJW648" s="60"/>
      <c r="DJX648" s="61"/>
      <c r="DJY648" s="104"/>
      <c r="DJZ648" s="60"/>
      <c r="DKA648" s="61"/>
      <c r="DKB648" s="104"/>
      <c r="DKC648" s="60"/>
      <c r="DKD648" s="61"/>
      <c r="DKE648" s="104"/>
      <c r="DKF648" s="60"/>
      <c r="DKG648" s="61"/>
      <c r="DKH648" s="104"/>
      <c r="DKI648" s="60"/>
      <c r="DKJ648" s="61"/>
      <c r="DKK648" s="104"/>
      <c r="DKL648" s="60"/>
      <c r="DKM648" s="61"/>
      <c r="DKN648" s="104"/>
      <c r="DKO648" s="60"/>
      <c r="DKP648" s="61"/>
      <c r="DKQ648" s="104"/>
      <c r="DKR648" s="60"/>
      <c r="DKS648" s="61"/>
      <c r="DKT648" s="104"/>
      <c r="DKU648" s="60"/>
      <c r="DKV648" s="61"/>
      <c r="DKW648" s="104"/>
      <c r="DKX648" s="60"/>
      <c r="DKY648" s="61"/>
      <c r="DKZ648" s="104"/>
      <c r="DLA648" s="60"/>
      <c r="DLB648" s="61"/>
      <c r="DLC648" s="104"/>
      <c r="DLD648" s="60"/>
      <c r="DLE648" s="61"/>
      <c r="DLF648" s="104"/>
      <c r="DLG648" s="60"/>
      <c r="DLH648" s="61"/>
      <c r="DLI648" s="104"/>
      <c r="DLJ648" s="60"/>
      <c r="DLK648" s="61"/>
      <c r="DLL648" s="104"/>
      <c r="DLM648" s="60"/>
      <c r="DLN648" s="61"/>
      <c r="DLO648" s="104"/>
      <c r="DLP648" s="60"/>
      <c r="DLQ648" s="61"/>
      <c r="DLR648" s="104"/>
      <c r="DLS648" s="60"/>
      <c r="DLT648" s="61"/>
      <c r="DLU648" s="104"/>
      <c r="DLV648" s="60"/>
      <c r="DLW648" s="61"/>
      <c r="DLX648" s="104"/>
      <c r="DLY648" s="60"/>
      <c r="DLZ648" s="61"/>
      <c r="DMA648" s="104"/>
      <c r="DMB648" s="60"/>
      <c r="DMC648" s="61"/>
      <c r="DMD648" s="104"/>
      <c r="DME648" s="60"/>
      <c r="DMF648" s="61"/>
      <c r="DMG648" s="104"/>
      <c r="DMH648" s="60"/>
      <c r="DMI648" s="61"/>
      <c r="DMJ648" s="104"/>
      <c r="DMK648" s="60"/>
      <c r="DML648" s="61"/>
      <c r="DMM648" s="104"/>
      <c r="DMN648" s="60"/>
      <c r="DMO648" s="61"/>
      <c r="DMP648" s="104"/>
      <c r="DMQ648" s="60"/>
      <c r="DMR648" s="61"/>
      <c r="DMS648" s="104"/>
      <c r="DMT648" s="60"/>
      <c r="DMU648" s="61"/>
      <c r="DMV648" s="104"/>
      <c r="DMW648" s="60"/>
      <c r="DMX648" s="61"/>
      <c r="DMY648" s="104"/>
      <c r="DMZ648" s="60"/>
      <c r="DNA648" s="61"/>
      <c r="DNB648" s="104"/>
      <c r="DNC648" s="60"/>
      <c r="DND648" s="61"/>
      <c r="DNE648" s="104"/>
      <c r="DNF648" s="60"/>
      <c r="DNG648" s="61"/>
      <c r="DNH648" s="104"/>
      <c r="DNI648" s="60"/>
      <c r="DNJ648" s="61"/>
      <c r="DNK648" s="104"/>
      <c r="DNL648" s="60"/>
      <c r="DNM648" s="61"/>
      <c r="DNN648" s="104"/>
      <c r="DNO648" s="60"/>
      <c r="DNP648" s="61"/>
      <c r="DNQ648" s="104"/>
      <c r="DNR648" s="60"/>
      <c r="DNS648" s="61"/>
      <c r="DNT648" s="104"/>
      <c r="DNU648" s="60"/>
      <c r="DNV648" s="61"/>
      <c r="DNW648" s="104"/>
      <c r="DNX648" s="60"/>
      <c r="DNY648" s="61"/>
      <c r="DNZ648" s="104"/>
      <c r="DOA648" s="60"/>
      <c r="DOB648" s="61"/>
      <c r="DOC648" s="104"/>
      <c r="DOD648" s="60"/>
      <c r="DOE648" s="61"/>
      <c r="DOF648" s="104"/>
      <c r="DOG648" s="60"/>
      <c r="DOH648" s="61"/>
      <c r="DOI648" s="104"/>
      <c r="DOJ648" s="60"/>
      <c r="DOK648" s="61"/>
      <c r="DOL648" s="104"/>
      <c r="DOM648" s="60"/>
      <c r="DON648" s="61"/>
      <c r="DOO648" s="104"/>
      <c r="DOP648" s="60"/>
      <c r="DOQ648" s="61"/>
      <c r="DOR648" s="104"/>
      <c r="DOS648" s="60"/>
      <c r="DOT648" s="61"/>
      <c r="DOU648" s="104"/>
      <c r="DOV648" s="60"/>
      <c r="DOW648" s="61"/>
      <c r="DOX648" s="104"/>
      <c r="DOY648" s="60"/>
      <c r="DOZ648" s="61"/>
      <c r="DPA648" s="104"/>
      <c r="DPB648" s="60"/>
      <c r="DPC648" s="61"/>
      <c r="DPD648" s="104"/>
      <c r="DPE648" s="60"/>
      <c r="DPF648" s="61"/>
      <c r="DPG648" s="104"/>
      <c r="DPH648" s="60"/>
      <c r="DPI648" s="61"/>
      <c r="DPJ648" s="104"/>
      <c r="DPK648" s="60"/>
      <c r="DPL648" s="61"/>
      <c r="DPM648" s="104"/>
      <c r="DPN648" s="60"/>
      <c r="DPO648" s="61"/>
      <c r="DPP648" s="104"/>
      <c r="DPQ648" s="60"/>
      <c r="DPR648" s="61"/>
      <c r="DPS648" s="104"/>
      <c r="DPT648" s="60"/>
      <c r="DPU648" s="61"/>
      <c r="DPV648" s="104"/>
      <c r="DPW648" s="60"/>
      <c r="DPX648" s="61"/>
      <c r="DPY648" s="104"/>
      <c r="DPZ648" s="60"/>
      <c r="DQA648" s="61"/>
      <c r="DQB648" s="104"/>
      <c r="DQC648" s="60"/>
      <c r="DQD648" s="61"/>
      <c r="DQE648" s="104"/>
      <c r="DQF648" s="60"/>
      <c r="DQG648" s="61"/>
      <c r="DQH648" s="104"/>
      <c r="DQI648" s="60"/>
      <c r="DQJ648" s="61"/>
      <c r="DQK648" s="104"/>
      <c r="DQL648" s="60"/>
      <c r="DQM648" s="61"/>
      <c r="DQN648" s="104"/>
      <c r="DQO648" s="60"/>
      <c r="DQP648" s="61"/>
      <c r="DQQ648" s="104"/>
      <c r="DQR648" s="60"/>
      <c r="DQS648" s="61"/>
      <c r="DQT648" s="104"/>
      <c r="DQU648" s="60"/>
      <c r="DQV648" s="61"/>
      <c r="DQW648" s="104"/>
      <c r="DQX648" s="60"/>
      <c r="DQY648" s="61"/>
      <c r="DQZ648" s="104"/>
      <c r="DRA648" s="60"/>
      <c r="DRB648" s="61"/>
      <c r="DRC648" s="104"/>
      <c r="DRD648" s="60"/>
      <c r="DRE648" s="61"/>
      <c r="DRF648" s="104"/>
      <c r="DRG648" s="60"/>
      <c r="DRH648" s="61"/>
      <c r="DRI648" s="104"/>
      <c r="DRJ648" s="60"/>
      <c r="DRK648" s="61"/>
      <c r="DRL648" s="104"/>
      <c r="DRM648" s="60"/>
      <c r="DRN648" s="61"/>
      <c r="DRO648" s="104"/>
      <c r="DRP648" s="60"/>
      <c r="DRQ648" s="61"/>
      <c r="DRR648" s="104"/>
      <c r="DRS648" s="60"/>
      <c r="DRT648" s="61"/>
      <c r="DRU648" s="104"/>
      <c r="DRV648" s="60"/>
      <c r="DRW648" s="61"/>
      <c r="DRX648" s="104"/>
      <c r="DRY648" s="60"/>
      <c r="DRZ648" s="61"/>
      <c r="DSA648" s="104"/>
      <c r="DSB648" s="60"/>
      <c r="DSC648" s="61"/>
      <c r="DSD648" s="104"/>
      <c r="DSE648" s="60"/>
      <c r="DSF648" s="61"/>
      <c r="DSG648" s="104"/>
      <c r="DSH648" s="60"/>
      <c r="DSI648" s="61"/>
      <c r="DSJ648" s="104"/>
      <c r="DSK648" s="60"/>
      <c r="DSL648" s="61"/>
      <c r="DSM648" s="104"/>
      <c r="DSN648" s="60"/>
      <c r="DSO648" s="61"/>
      <c r="DSP648" s="104"/>
      <c r="DSQ648" s="60"/>
      <c r="DSR648" s="61"/>
      <c r="DSS648" s="104"/>
      <c r="DST648" s="60"/>
      <c r="DSU648" s="61"/>
      <c r="DSV648" s="104"/>
      <c r="DSW648" s="60"/>
      <c r="DSX648" s="61"/>
      <c r="DSY648" s="104"/>
      <c r="DSZ648" s="60"/>
      <c r="DTA648" s="61"/>
      <c r="DTB648" s="104"/>
      <c r="DTC648" s="60"/>
      <c r="DTD648" s="61"/>
      <c r="DTE648" s="104"/>
      <c r="DTF648" s="60"/>
      <c r="DTG648" s="61"/>
      <c r="DTH648" s="104"/>
      <c r="DTI648" s="60"/>
      <c r="DTJ648" s="61"/>
      <c r="DTK648" s="104"/>
      <c r="DTL648" s="60"/>
      <c r="DTM648" s="61"/>
      <c r="DTN648" s="104"/>
      <c r="DTO648" s="60"/>
      <c r="DTP648" s="61"/>
      <c r="DTQ648" s="104"/>
      <c r="DTR648" s="60"/>
      <c r="DTS648" s="61"/>
      <c r="DTT648" s="104"/>
      <c r="DTU648" s="60"/>
      <c r="DTV648" s="61"/>
      <c r="DTW648" s="104"/>
      <c r="DTX648" s="60"/>
      <c r="DTY648" s="61"/>
      <c r="DTZ648" s="104"/>
      <c r="DUA648" s="60"/>
      <c r="DUB648" s="61"/>
      <c r="DUC648" s="104"/>
      <c r="DUD648" s="60"/>
      <c r="DUE648" s="61"/>
      <c r="DUF648" s="104"/>
      <c r="DUG648" s="60"/>
      <c r="DUH648" s="61"/>
      <c r="DUI648" s="104"/>
      <c r="DUJ648" s="60"/>
      <c r="DUK648" s="61"/>
      <c r="DUL648" s="104"/>
      <c r="DUM648" s="60"/>
      <c r="DUN648" s="61"/>
      <c r="DUO648" s="104"/>
      <c r="DUP648" s="60"/>
      <c r="DUQ648" s="61"/>
      <c r="DUR648" s="104"/>
      <c r="DUS648" s="60"/>
      <c r="DUT648" s="61"/>
      <c r="DUU648" s="104"/>
      <c r="DUV648" s="60"/>
      <c r="DUW648" s="61"/>
      <c r="DUX648" s="104"/>
      <c r="DUY648" s="60"/>
      <c r="DUZ648" s="61"/>
      <c r="DVA648" s="104"/>
      <c r="DVB648" s="60"/>
      <c r="DVC648" s="61"/>
      <c r="DVD648" s="104"/>
      <c r="DVE648" s="60"/>
      <c r="DVF648" s="61"/>
      <c r="DVG648" s="104"/>
      <c r="DVH648" s="60"/>
      <c r="DVI648" s="61"/>
      <c r="DVJ648" s="104"/>
      <c r="DVK648" s="60"/>
      <c r="DVL648" s="61"/>
      <c r="DVM648" s="104"/>
      <c r="DVN648" s="60"/>
      <c r="DVO648" s="61"/>
      <c r="DVP648" s="104"/>
      <c r="DVQ648" s="60"/>
      <c r="DVR648" s="61"/>
      <c r="DVS648" s="104"/>
      <c r="DVT648" s="60"/>
      <c r="DVU648" s="61"/>
      <c r="DVV648" s="104"/>
      <c r="DVW648" s="60"/>
      <c r="DVX648" s="61"/>
      <c r="DVY648" s="104"/>
      <c r="DVZ648" s="60"/>
      <c r="DWA648" s="61"/>
      <c r="DWB648" s="104"/>
      <c r="DWC648" s="60"/>
      <c r="DWD648" s="61"/>
      <c r="DWE648" s="104"/>
      <c r="DWF648" s="60"/>
      <c r="DWG648" s="61"/>
      <c r="DWH648" s="104"/>
      <c r="DWI648" s="60"/>
      <c r="DWJ648" s="61"/>
      <c r="DWK648" s="104"/>
      <c r="DWL648" s="60"/>
      <c r="DWM648" s="61"/>
      <c r="DWN648" s="104"/>
      <c r="DWO648" s="60"/>
      <c r="DWP648" s="61"/>
      <c r="DWQ648" s="104"/>
      <c r="DWR648" s="60"/>
      <c r="DWS648" s="61"/>
      <c r="DWT648" s="104"/>
      <c r="DWU648" s="60"/>
      <c r="DWV648" s="61"/>
      <c r="DWW648" s="104"/>
      <c r="DWX648" s="60"/>
      <c r="DWY648" s="61"/>
      <c r="DWZ648" s="104"/>
      <c r="DXA648" s="60"/>
      <c r="DXB648" s="61"/>
      <c r="DXC648" s="104"/>
      <c r="DXD648" s="60"/>
      <c r="DXE648" s="61"/>
      <c r="DXF648" s="104"/>
      <c r="DXG648" s="60"/>
      <c r="DXH648" s="61"/>
      <c r="DXI648" s="104"/>
      <c r="DXJ648" s="60"/>
      <c r="DXK648" s="61"/>
      <c r="DXL648" s="104"/>
      <c r="DXM648" s="60"/>
      <c r="DXN648" s="61"/>
      <c r="DXO648" s="104"/>
      <c r="DXP648" s="60"/>
      <c r="DXQ648" s="61"/>
      <c r="DXR648" s="104"/>
      <c r="DXS648" s="60"/>
      <c r="DXT648" s="61"/>
      <c r="DXU648" s="104"/>
      <c r="DXV648" s="60"/>
      <c r="DXW648" s="61"/>
      <c r="DXX648" s="104"/>
      <c r="DXY648" s="60"/>
      <c r="DXZ648" s="61"/>
      <c r="DYA648" s="104"/>
      <c r="DYB648" s="60"/>
      <c r="DYC648" s="61"/>
      <c r="DYD648" s="104"/>
      <c r="DYE648" s="60"/>
      <c r="DYF648" s="61"/>
      <c r="DYG648" s="104"/>
      <c r="DYH648" s="60"/>
      <c r="DYI648" s="61"/>
      <c r="DYJ648" s="104"/>
      <c r="DYK648" s="60"/>
      <c r="DYL648" s="61"/>
      <c r="DYM648" s="104"/>
      <c r="DYN648" s="60"/>
      <c r="DYO648" s="61"/>
      <c r="DYP648" s="104"/>
      <c r="DYQ648" s="60"/>
      <c r="DYR648" s="61"/>
      <c r="DYS648" s="104"/>
      <c r="DYT648" s="60"/>
      <c r="DYU648" s="61"/>
      <c r="DYV648" s="104"/>
      <c r="DYW648" s="60"/>
      <c r="DYX648" s="61"/>
      <c r="DYY648" s="104"/>
      <c r="DYZ648" s="60"/>
      <c r="DZA648" s="61"/>
      <c r="DZB648" s="104"/>
      <c r="DZC648" s="60"/>
      <c r="DZD648" s="61"/>
      <c r="DZE648" s="104"/>
      <c r="DZF648" s="60"/>
      <c r="DZG648" s="61"/>
      <c r="DZH648" s="104"/>
      <c r="DZI648" s="60"/>
      <c r="DZJ648" s="61"/>
      <c r="DZK648" s="104"/>
      <c r="DZL648" s="60"/>
      <c r="DZM648" s="61"/>
      <c r="DZN648" s="104"/>
      <c r="DZO648" s="60"/>
      <c r="DZP648" s="61"/>
      <c r="DZQ648" s="104"/>
      <c r="DZR648" s="60"/>
      <c r="DZS648" s="61"/>
      <c r="DZT648" s="104"/>
      <c r="DZU648" s="60"/>
      <c r="DZV648" s="61"/>
      <c r="DZW648" s="104"/>
      <c r="DZX648" s="60"/>
      <c r="DZY648" s="61"/>
      <c r="DZZ648" s="104"/>
      <c r="EAA648" s="60"/>
      <c r="EAB648" s="61"/>
      <c r="EAC648" s="104"/>
      <c r="EAD648" s="60"/>
      <c r="EAE648" s="61"/>
      <c r="EAF648" s="104"/>
      <c r="EAG648" s="60"/>
      <c r="EAH648" s="61"/>
      <c r="EAI648" s="104"/>
      <c r="EAJ648" s="60"/>
      <c r="EAK648" s="61"/>
      <c r="EAL648" s="104"/>
      <c r="EAM648" s="60"/>
      <c r="EAN648" s="61"/>
      <c r="EAO648" s="104"/>
      <c r="EAP648" s="60"/>
      <c r="EAQ648" s="61"/>
      <c r="EAR648" s="104"/>
      <c r="EAS648" s="60"/>
      <c r="EAT648" s="61"/>
      <c r="EAU648" s="104"/>
      <c r="EAV648" s="60"/>
      <c r="EAW648" s="61"/>
      <c r="EAX648" s="104"/>
      <c r="EAY648" s="60"/>
      <c r="EAZ648" s="61"/>
      <c r="EBA648" s="104"/>
      <c r="EBB648" s="60"/>
      <c r="EBC648" s="61"/>
      <c r="EBD648" s="104"/>
      <c r="EBE648" s="60"/>
      <c r="EBF648" s="61"/>
      <c r="EBG648" s="104"/>
      <c r="EBH648" s="60"/>
      <c r="EBI648" s="61"/>
      <c r="EBJ648" s="104"/>
      <c r="EBK648" s="60"/>
      <c r="EBL648" s="61"/>
      <c r="EBM648" s="104"/>
      <c r="EBN648" s="60"/>
      <c r="EBO648" s="61"/>
      <c r="EBP648" s="104"/>
      <c r="EBQ648" s="60"/>
      <c r="EBR648" s="61"/>
      <c r="EBS648" s="104"/>
      <c r="EBT648" s="60"/>
      <c r="EBU648" s="61"/>
      <c r="EBV648" s="104"/>
      <c r="EBW648" s="60"/>
      <c r="EBX648" s="61"/>
      <c r="EBY648" s="104"/>
      <c r="EBZ648" s="60"/>
      <c r="ECA648" s="61"/>
      <c r="ECB648" s="104"/>
      <c r="ECC648" s="60"/>
      <c r="ECD648" s="61"/>
      <c r="ECE648" s="104"/>
      <c r="ECF648" s="60"/>
      <c r="ECG648" s="61"/>
      <c r="ECH648" s="104"/>
      <c r="ECI648" s="60"/>
      <c r="ECJ648" s="61"/>
      <c r="ECK648" s="104"/>
      <c r="ECL648" s="60"/>
      <c r="ECM648" s="61"/>
      <c r="ECN648" s="104"/>
      <c r="ECO648" s="60"/>
      <c r="ECP648" s="61"/>
      <c r="ECQ648" s="104"/>
      <c r="ECR648" s="60"/>
      <c r="ECS648" s="61"/>
      <c r="ECT648" s="104"/>
      <c r="ECU648" s="60"/>
      <c r="ECV648" s="61"/>
      <c r="ECW648" s="104"/>
      <c r="ECX648" s="60"/>
      <c r="ECY648" s="61"/>
      <c r="ECZ648" s="104"/>
      <c r="EDA648" s="60"/>
      <c r="EDB648" s="61"/>
      <c r="EDC648" s="104"/>
      <c r="EDD648" s="60"/>
      <c r="EDE648" s="61"/>
      <c r="EDF648" s="104"/>
      <c r="EDG648" s="60"/>
      <c r="EDH648" s="61"/>
      <c r="EDI648" s="104"/>
      <c r="EDJ648" s="60"/>
      <c r="EDK648" s="61"/>
      <c r="EDL648" s="104"/>
      <c r="EDM648" s="60"/>
      <c r="EDN648" s="61"/>
      <c r="EDO648" s="104"/>
      <c r="EDP648" s="60"/>
      <c r="EDQ648" s="61"/>
      <c r="EDR648" s="104"/>
      <c r="EDS648" s="60"/>
      <c r="EDT648" s="61"/>
      <c r="EDU648" s="104"/>
      <c r="EDV648" s="60"/>
      <c r="EDW648" s="61"/>
      <c r="EDX648" s="104"/>
      <c r="EDY648" s="60"/>
      <c r="EDZ648" s="61"/>
      <c r="EEA648" s="104"/>
      <c r="EEB648" s="60"/>
      <c r="EEC648" s="61"/>
      <c r="EED648" s="104"/>
      <c r="EEE648" s="60"/>
      <c r="EEF648" s="61"/>
      <c r="EEG648" s="104"/>
      <c r="EEH648" s="60"/>
      <c r="EEI648" s="61"/>
      <c r="EEJ648" s="104"/>
      <c r="EEK648" s="60"/>
      <c r="EEL648" s="61"/>
      <c r="EEM648" s="104"/>
      <c r="EEN648" s="60"/>
      <c r="EEO648" s="61"/>
      <c r="EEP648" s="104"/>
      <c r="EEQ648" s="60"/>
      <c r="EER648" s="61"/>
      <c r="EES648" s="104"/>
      <c r="EET648" s="60"/>
      <c r="EEU648" s="61"/>
      <c r="EEV648" s="104"/>
      <c r="EEW648" s="60"/>
      <c r="EEX648" s="61"/>
      <c r="EEY648" s="104"/>
      <c r="EEZ648" s="60"/>
      <c r="EFA648" s="61"/>
      <c r="EFB648" s="104"/>
      <c r="EFC648" s="60"/>
      <c r="EFD648" s="61"/>
      <c r="EFE648" s="104"/>
      <c r="EFF648" s="60"/>
      <c r="EFG648" s="61"/>
      <c r="EFH648" s="104"/>
      <c r="EFI648" s="60"/>
      <c r="EFJ648" s="61"/>
      <c r="EFK648" s="104"/>
      <c r="EFL648" s="60"/>
      <c r="EFM648" s="61"/>
      <c r="EFN648" s="104"/>
      <c r="EFO648" s="60"/>
      <c r="EFP648" s="61"/>
      <c r="EFQ648" s="104"/>
      <c r="EFR648" s="60"/>
      <c r="EFS648" s="61"/>
      <c r="EFT648" s="104"/>
      <c r="EFU648" s="60"/>
      <c r="EFV648" s="61"/>
      <c r="EFW648" s="104"/>
      <c r="EFX648" s="60"/>
      <c r="EFY648" s="61"/>
      <c r="EFZ648" s="104"/>
      <c r="EGA648" s="60"/>
      <c r="EGB648" s="61"/>
      <c r="EGC648" s="104"/>
      <c r="EGD648" s="60"/>
      <c r="EGE648" s="61"/>
      <c r="EGF648" s="104"/>
      <c r="EGG648" s="60"/>
      <c r="EGH648" s="61"/>
      <c r="EGI648" s="104"/>
      <c r="EGJ648" s="60"/>
      <c r="EGK648" s="61"/>
      <c r="EGL648" s="104"/>
      <c r="EGM648" s="60"/>
      <c r="EGN648" s="61"/>
      <c r="EGO648" s="104"/>
      <c r="EGP648" s="60"/>
      <c r="EGQ648" s="61"/>
      <c r="EGR648" s="104"/>
      <c r="EGS648" s="60"/>
      <c r="EGT648" s="61"/>
      <c r="EGU648" s="104"/>
      <c r="EGV648" s="60"/>
      <c r="EGW648" s="61"/>
      <c r="EGX648" s="104"/>
      <c r="EGY648" s="60"/>
      <c r="EGZ648" s="61"/>
      <c r="EHA648" s="104"/>
      <c r="EHB648" s="60"/>
      <c r="EHC648" s="61"/>
      <c r="EHD648" s="104"/>
      <c r="EHE648" s="60"/>
      <c r="EHF648" s="61"/>
      <c r="EHG648" s="104"/>
      <c r="EHH648" s="60"/>
      <c r="EHI648" s="61"/>
      <c r="EHJ648" s="104"/>
      <c r="EHK648" s="60"/>
      <c r="EHL648" s="61"/>
      <c r="EHM648" s="104"/>
      <c r="EHN648" s="60"/>
      <c r="EHO648" s="61"/>
      <c r="EHP648" s="104"/>
      <c r="EHQ648" s="60"/>
      <c r="EHR648" s="61"/>
      <c r="EHS648" s="104"/>
      <c r="EHT648" s="60"/>
      <c r="EHU648" s="61"/>
      <c r="EHV648" s="104"/>
      <c r="EHW648" s="60"/>
      <c r="EHX648" s="61"/>
      <c r="EHY648" s="104"/>
      <c r="EHZ648" s="60"/>
      <c r="EIA648" s="61"/>
      <c r="EIB648" s="104"/>
      <c r="EIC648" s="60"/>
      <c r="EID648" s="61"/>
      <c r="EIE648" s="104"/>
      <c r="EIF648" s="60"/>
      <c r="EIG648" s="61"/>
      <c r="EIH648" s="104"/>
      <c r="EII648" s="60"/>
      <c r="EIJ648" s="61"/>
      <c r="EIK648" s="104"/>
      <c r="EIL648" s="60"/>
      <c r="EIM648" s="61"/>
      <c r="EIN648" s="104"/>
      <c r="EIO648" s="60"/>
      <c r="EIP648" s="61"/>
      <c r="EIQ648" s="104"/>
      <c r="EIR648" s="60"/>
      <c r="EIS648" s="61"/>
      <c r="EIT648" s="104"/>
      <c r="EIU648" s="60"/>
      <c r="EIV648" s="61"/>
      <c r="EIW648" s="104"/>
      <c r="EIX648" s="60"/>
      <c r="EIY648" s="61"/>
      <c r="EIZ648" s="104"/>
      <c r="EJA648" s="60"/>
      <c r="EJB648" s="61"/>
      <c r="EJC648" s="104"/>
      <c r="EJD648" s="60"/>
      <c r="EJE648" s="61"/>
      <c r="EJF648" s="104"/>
      <c r="EJG648" s="60"/>
      <c r="EJH648" s="61"/>
      <c r="EJI648" s="104"/>
      <c r="EJJ648" s="60"/>
      <c r="EJK648" s="61"/>
      <c r="EJL648" s="104"/>
      <c r="EJM648" s="60"/>
      <c r="EJN648" s="61"/>
      <c r="EJO648" s="104"/>
      <c r="EJP648" s="60"/>
      <c r="EJQ648" s="61"/>
      <c r="EJR648" s="104"/>
      <c r="EJS648" s="60"/>
      <c r="EJT648" s="61"/>
      <c r="EJU648" s="104"/>
      <c r="EJV648" s="60"/>
      <c r="EJW648" s="61"/>
      <c r="EJX648" s="104"/>
      <c r="EJY648" s="60"/>
      <c r="EJZ648" s="61"/>
      <c r="EKA648" s="104"/>
      <c r="EKB648" s="60"/>
      <c r="EKC648" s="61"/>
      <c r="EKD648" s="104"/>
      <c r="EKE648" s="60"/>
      <c r="EKF648" s="61"/>
      <c r="EKG648" s="104"/>
      <c r="EKH648" s="60"/>
      <c r="EKI648" s="61"/>
      <c r="EKJ648" s="104"/>
      <c r="EKK648" s="60"/>
      <c r="EKL648" s="61"/>
      <c r="EKM648" s="104"/>
      <c r="EKN648" s="60"/>
      <c r="EKO648" s="61"/>
      <c r="EKP648" s="104"/>
      <c r="EKQ648" s="60"/>
      <c r="EKR648" s="61"/>
      <c r="EKS648" s="104"/>
      <c r="EKT648" s="60"/>
      <c r="EKU648" s="61"/>
      <c r="EKV648" s="104"/>
      <c r="EKW648" s="60"/>
      <c r="EKX648" s="61"/>
      <c r="EKY648" s="104"/>
      <c r="EKZ648" s="60"/>
      <c r="ELA648" s="61"/>
      <c r="ELB648" s="104"/>
      <c r="ELC648" s="60"/>
      <c r="ELD648" s="61"/>
      <c r="ELE648" s="104"/>
      <c r="ELF648" s="60"/>
      <c r="ELG648" s="61"/>
      <c r="ELH648" s="104"/>
      <c r="ELI648" s="60"/>
      <c r="ELJ648" s="61"/>
      <c r="ELK648" s="104"/>
      <c r="ELL648" s="60"/>
      <c r="ELM648" s="61"/>
      <c r="ELN648" s="104"/>
      <c r="ELO648" s="60"/>
      <c r="ELP648" s="61"/>
      <c r="ELQ648" s="104"/>
      <c r="ELR648" s="60"/>
      <c r="ELS648" s="61"/>
      <c r="ELT648" s="104"/>
      <c r="ELU648" s="60"/>
      <c r="ELV648" s="61"/>
      <c r="ELW648" s="104"/>
      <c r="ELX648" s="60"/>
      <c r="ELY648" s="61"/>
      <c r="ELZ648" s="104"/>
      <c r="EMA648" s="60"/>
      <c r="EMB648" s="61"/>
      <c r="EMC648" s="104"/>
      <c r="EMD648" s="60"/>
      <c r="EME648" s="61"/>
      <c r="EMF648" s="104"/>
      <c r="EMG648" s="60"/>
      <c r="EMH648" s="61"/>
      <c r="EMI648" s="104"/>
      <c r="EMJ648" s="60"/>
      <c r="EMK648" s="61"/>
      <c r="EML648" s="104"/>
      <c r="EMM648" s="60"/>
      <c r="EMN648" s="61"/>
      <c r="EMO648" s="104"/>
      <c r="EMP648" s="60"/>
      <c r="EMQ648" s="61"/>
      <c r="EMR648" s="104"/>
      <c r="EMS648" s="60"/>
      <c r="EMT648" s="61"/>
      <c r="EMU648" s="104"/>
      <c r="EMV648" s="60"/>
      <c r="EMW648" s="61"/>
      <c r="EMX648" s="104"/>
      <c r="EMY648" s="60"/>
      <c r="EMZ648" s="61"/>
      <c r="ENA648" s="104"/>
      <c r="ENB648" s="60"/>
      <c r="ENC648" s="61"/>
      <c r="END648" s="104"/>
      <c r="ENE648" s="60"/>
      <c r="ENF648" s="61"/>
      <c r="ENG648" s="104"/>
      <c r="ENH648" s="60"/>
      <c r="ENI648" s="61"/>
      <c r="ENJ648" s="104"/>
      <c r="ENK648" s="60"/>
      <c r="ENL648" s="61"/>
      <c r="ENM648" s="104"/>
      <c r="ENN648" s="60"/>
      <c r="ENO648" s="61"/>
      <c r="ENP648" s="104"/>
      <c r="ENQ648" s="60"/>
      <c r="ENR648" s="61"/>
      <c r="ENS648" s="104"/>
      <c r="ENT648" s="60"/>
      <c r="ENU648" s="61"/>
      <c r="ENV648" s="104"/>
      <c r="ENW648" s="60"/>
      <c r="ENX648" s="61"/>
      <c r="ENY648" s="104"/>
      <c r="ENZ648" s="60"/>
      <c r="EOA648" s="61"/>
      <c r="EOB648" s="104"/>
      <c r="EOC648" s="60"/>
      <c r="EOD648" s="61"/>
      <c r="EOE648" s="104"/>
      <c r="EOF648" s="60"/>
      <c r="EOG648" s="61"/>
      <c r="EOH648" s="104"/>
      <c r="EOI648" s="60"/>
      <c r="EOJ648" s="61"/>
      <c r="EOK648" s="104"/>
      <c r="EOL648" s="60"/>
      <c r="EOM648" s="61"/>
      <c r="EON648" s="104"/>
      <c r="EOO648" s="60"/>
      <c r="EOP648" s="61"/>
      <c r="EOQ648" s="104"/>
      <c r="EOR648" s="60"/>
      <c r="EOS648" s="61"/>
      <c r="EOT648" s="104"/>
      <c r="EOU648" s="60"/>
      <c r="EOV648" s="61"/>
      <c r="EOW648" s="104"/>
      <c r="EOX648" s="60"/>
      <c r="EOY648" s="61"/>
      <c r="EOZ648" s="104"/>
      <c r="EPA648" s="60"/>
      <c r="EPB648" s="61"/>
      <c r="EPC648" s="104"/>
      <c r="EPD648" s="60"/>
      <c r="EPE648" s="61"/>
      <c r="EPF648" s="104"/>
      <c r="EPG648" s="60"/>
      <c r="EPH648" s="61"/>
      <c r="EPI648" s="104"/>
      <c r="EPJ648" s="60"/>
      <c r="EPK648" s="61"/>
      <c r="EPL648" s="104"/>
      <c r="EPM648" s="60"/>
      <c r="EPN648" s="61"/>
      <c r="EPO648" s="104"/>
      <c r="EPP648" s="60"/>
      <c r="EPQ648" s="61"/>
      <c r="EPR648" s="104"/>
      <c r="EPS648" s="60"/>
      <c r="EPT648" s="61"/>
      <c r="EPU648" s="104"/>
      <c r="EPV648" s="60"/>
      <c r="EPW648" s="61"/>
      <c r="EPX648" s="104"/>
      <c r="EPY648" s="60"/>
      <c r="EPZ648" s="61"/>
      <c r="EQA648" s="104"/>
      <c r="EQB648" s="60"/>
      <c r="EQC648" s="61"/>
      <c r="EQD648" s="104"/>
      <c r="EQE648" s="60"/>
      <c r="EQF648" s="61"/>
      <c r="EQG648" s="104"/>
      <c r="EQH648" s="60"/>
      <c r="EQI648" s="61"/>
      <c r="EQJ648" s="104"/>
      <c r="EQK648" s="60"/>
      <c r="EQL648" s="61"/>
      <c r="EQM648" s="104"/>
      <c r="EQN648" s="60"/>
      <c r="EQO648" s="61"/>
      <c r="EQP648" s="104"/>
      <c r="EQQ648" s="60"/>
      <c r="EQR648" s="61"/>
      <c r="EQS648" s="104"/>
      <c r="EQT648" s="60"/>
      <c r="EQU648" s="61"/>
      <c r="EQV648" s="104"/>
      <c r="EQW648" s="60"/>
      <c r="EQX648" s="61"/>
      <c r="EQY648" s="104"/>
      <c r="EQZ648" s="60"/>
      <c r="ERA648" s="61"/>
      <c r="ERB648" s="104"/>
      <c r="ERC648" s="60"/>
      <c r="ERD648" s="61"/>
      <c r="ERE648" s="104"/>
      <c r="ERF648" s="60"/>
      <c r="ERG648" s="61"/>
      <c r="ERH648" s="104"/>
      <c r="ERI648" s="60"/>
      <c r="ERJ648" s="61"/>
      <c r="ERK648" s="104"/>
      <c r="ERL648" s="60"/>
      <c r="ERM648" s="61"/>
      <c r="ERN648" s="104"/>
      <c r="ERO648" s="60"/>
      <c r="ERP648" s="61"/>
      <c r="ERQ648" s="104"/>
      <c r="ERR648" s="60"/>
      <c r="ERS648" s="61"/>
      <c r="ERT648" s="104"/>
      <c r="ERU648" s="60"/>
      <c r="ERV648" s="61"/>
      <c r="ERW648" s="104"/>
      <c r="ERX648" s="60"/>
      <c r="ERY648" s="61"/>
      <c r="ERZ648" s="104"/>
      <c r="ESA648" s="60"/>
      <c r="ESB648" s="61"/>
      <c r="ESC648" s="104"/>
      <c r="ESD648" s="60"/>
      <c r="ESE648" s="61"/>
      <c r="ESF648" s="104"/>
      <c r="ESG648" s="60"/>
      <c r="ESH648" s="61"/>
      <c r="ESI648" s="104"/>
      <c r="ESJ648" s="60"/>
      <c r="ESK648" s="61"/>
      <c r="ESL648" s="104"/>
      <c r="ESM648" s="60"/>
      <c r="ESN648" s="61"/>
      <c r="ESO648" s="104"/>
      <c r="ESP648" s="60"/>
      <c r="ESQ648" s="61"/>
      <c r="ESR648" s="104"/>
      <c r="ESS648" s="60"/>
      <c r="EST648" s="61"/>
      <c r="ESU648" s="104"/>
      <c r="ESV648" s="60"/>
      <c r="ESW648" s="61"/>
      <c r="ESX648" s="104"/>
      <c r="ESY648" s="60"/>
      <c r="ESZ648" s="61"/>
      <c r="ETA648" s="104"/>
      <c r="ETB648" s="60"/>
      <c r="ETC648" s="61"/>
      <c r="ETD648" s="104"/>
      <c r="ETE648" s="60"/>
      <c r="ETF648" s="61"/>
      <c r="ETG648" s="104"/>
      <c r="ETH648" s="60"/>
      <c r="ETI648" s="61"/>
      <c r="ETJ648" s="104"/>
      <c r="ETK648" s="60"/>
      <c r="ETL648" s="61"/>
      <c r="ETM648" s="104"/>
      <c r="ETN648" s="60"/>
      <c r="ETO648" s="61"/>
      <c r="ETP648" s="104"/>
      <c r="ETQ648" s="60"/>
      <c r="ETR648" s="61"/>
      <c r="ETS648" s="104"/>
      <c r="ETT648" s="60"/>
      <c r="ETU648" s="61"/>
      <c r="ETV648" s="104"/>
      <c r="ETW648" s="60"/>
      <c r="ETX648" s="61"/>
      <c r="ETY648" s="104"/>
      <c r="ETZ648" s="60"/>
      <c r="EUA648" s="61"/>
      <c r="EUB648" s="104"/>
      <c r="EUC648" s="60"/>
      <c r="EUD648" s="61"/>
      <c r="EUE648" s="104"/>
      <c r="EUF648" s="60"/>
      <c r="EUG648" s="61"/>
      <c r="EUH648" s="104"/>
      <c r="EUI648" s="60"/>
      <c r="EUJ648" s="61"/>
      <c r="EUK648" s="104"/>
      <c r="EUL648" s="60"/>
      <c r="EUM648" s="61"/>
      <c r="EUN648" s="104"/>
      <c r="EUO648" s="60"/>
      <c r="EUP648" s="61"/>
      <c r="EUQ648" s="104"/>
      <c r="EUR648" s="60"/>
      <c r="EUS648" s="61"/>
      <c r="EUT648" s="104"/>
      <c r="EUU648" s="60"/>
      <c r="EUV648" s="61"/>
      <c r="EUW648" s="104"/>
      <c r="EUX648" s="60"/>
      <c r="EUY648" s="61"/>
      <c r="EUZ648" s="104"/>
      <c r="EVA648" s="60"/>
      <c r="EVB648" s="61"/>
      <c r="EVC648" s="104"/>
      <c r="EVD648" s="60"/>
      <c r="EVE648" s="61"/>
      <c r="EVF648" s="104"/>
      <c r="EVG648" s="60"/>
      <c r="EVH648" s="61"/>
      <c r="EVI648" s="104"/>
      <c r="EVJ648" s="60"/>
      <c r="EVK648" s="61"/>
      <c r="EVL648" s="104"/>
      <c r="EVM648" s="60"/>
      <c r="EVN648" s="61"/>
      <c r="EVO648" s="104"/>
      <c r="EVP648" s="60"/>
      <c r="EVQ648" s="61"/>
      <c r="EVR648" s="104"/>
      <c r="EVS648" s="60"/>
      <c r="EVT648" s="61"/>
      <c r="EVU648" s="104"/>
      <c r="EVV648" s="60"/>
      <c r="EVW648" s="61"/>
      <c r="EVX648" s="104"/>
      <c r="EVY648" s="60"/>
      <c r="EVZ648" s="61"/>
      <c r="EWA648" s="104"/>
      <c r="EWB648" s="60"/>
      <c r="EWC648" s="61"/>
      <c r="EWD648" s="104"/>
      <c r="EWE648" s="60"/>
      <c r="EWF648" s="61"/>
      <c r="EWG648" s="104"/>
      <c r="EWH648" s="60"/>
      <c r="EWI648" s="61"/>
      <c r="EWJ648" s="104"/>
      <c r="EWK648" s="60"/>
      <c r="EWL648" s="61"/>
      <c r="EWM648" s="104"/>
      <c r="EWN648" s="60"/>
      <c r="EWO648" s="61"/>
      <c r="EWP648" s="104"/>
      <c r="EWQ648" s="60"/>
      <c r="EWR648" s="61"/>
      <c r="EWS648" s="104"/>
      <c r="EWT648" s="60"/>
      <c r="EWU648" s="61"/>
      <c r="EWV648" s="104"/>
      <c r="EWW648" s="60"/>
      <c r="EWX648" s="61"/>
      <c r="EWY648" s="104"/>
      <c r="EWZ648" s="60"/>
      <c r="EXA648" s="61"/>
      <c r="EXB648" s="104"/>
      <c r="EXC648" s="60"/>
      <c r="EXD648" s="61"/>
      <c r="EXE648" s="104"/>
      <c r="EXF648" s="60"/>
      <c r="EXG648" s="61"/>
      <c r="EXH648" s="104"/>
      <c r="EXI648" s="60"/>
      <c r="EXJ648" s="61"/>
      <c r="EXK648" s="104"/>
      <c r="EXL648" s="60"/>
      <c r="EXM648" s="61"/>
      <c r="EXN648" s="104"/>
      <c r="EXO648" s="60"/>
      <c r="EXP648" s="61"/>
      <c r="EXQ648" s="104"/>
      <c r="EXR648" s="60"/>
      <c r="EXS648" s="61"/>
      <c r="EXT648" s="104"/>
      <c r="EXU648" s="60"/>
      <c r="EXV648" s="61"/>
      <c r="EXW648" s="104"/>
      <c r="EXX648" s="60"/>
      <c r="EXY648" s="61"/>
      <c r="EXZ648" s="104"/>
      <c r="EYA648" s="60"/>
      <c r="EYB648" s="61"/>
      <c r="EYC648" s="104"/>
      <c r="EYD648" s="60"/>
      <c r="EYE648" s="61"/>
      <c r="EYF648" s="104"/>
      <c r="EYG648" s="60"/>
      <c r="EYH648" s="61"/>
      <c r="EYI648" s="104"/>
      <c r="EYJ648" s="60"/>
      <c r="EYK648" s="61"/>
      <c r="EYL648" s="104"/>
      <c r="EYM648" s="60"/>
      <c r="EYN648" s="61"/>
      <c r="EYO648" s="104"/>
      <c r="EYP648" s="60"/>
      <c r="EYQ648" s="61"/>
      <c r="EYR648" s="104"/>
      <c r="EYS648" s="60"/>
      <c r="EYT648" s="61"/>
      <c r="EYU648" s="104"/>
      <c r="EYV648" s="60"/>
      <c r="EYW648" s="61"/>
      <c r="EYX648" s="104"/>
      <c r="EYY648" s="60"/>
      <c r="EYZ648" s="61"/>
      <c r="EZA648" s="104"/>
      <c r="EZB648" s="60"/>
      <c r="EZC648" s="61"/>
      <c r="EZD648" s="104"/>
      <c r="EZE648" s="60"/>
      <c r="EZF648" s="61"/>
      <c r="EZG648" s="104"/>
      <c r="EZH648" s="60"/>
      <c r="EZI648" s="61"/>
      <c r="EZJ648" s="104"/>
      <c r="EZK648" s="60"/>
      <c r="EZL648" s="61"/>
      <c r="EZM648" s="104"/>
      <c r="EZN648" s="60"/>
      <c r="EZO648" s="61"/>
      <c r="EZP648" s="104"/>
      <c r="EZQ648" s="60"/>
      <c r="EZR648" s="61"/>
      <c r="EZS648" s="104"/>
      <c r="EZT648" s="60"/>
      <c r="EZU648" s="61"/>
      <c r="EZV648" s="104"/>
      <c r="EZW648" s="60"/>
      <c r="EZX648" s="61"/>
      <c r="EZY648" s="104"/>
      <c r="EZZ648" s="60"/>
      <c r="FAA648" s="61"/>
      <c r="FAB648" s="104"/>
      <c r="FAC648" s="60"/>
      <c r="FAD648" s="61"/>
      <c r="FAE648" s="104"/>
      <c r="FAF648" s="60"/>
      <c r="FAG648" s="61"/>
      <c r="FAH648" s="104"/>
      <c r="FAI648" s="60"/>
      <c r="FAJ648" s="61"/>
      <c r="FAK648" s="104"/>
      <c r="FAL648" s="60"/>
      <c r="FAM648" s="61"/>
      <c r="FAN648" s="104"/>
      <c r="FAO648" s="60"/>
      <c r="FAP648" s="61"/>
      <c r="FAQ648" s="104"/>
      <c r="FAR648" s="60"/>
      <c r="FAS648" s="61"/>
      <c r="FAT648" s="104"/>
      <c r="FAU648" s="60"/>
      <c r="FAV648" s="61"/>
      <c r="FAW648" s="104"/>
      <c r="FAX648" s="60"/>
      <c r="FAY648" s="61"/>
      <c r="FAZ648" s="104"/>
      <c r="FBA648" s="60"/>
      <c r="FBB648" s="61"/>
      <c r="FBC648" s="104"/>
      <c r="FBD648" s="60"/>
      <c r="FBE648" s="61"/>
      <c r="FBF648" s="104"/>
      <c r="FBG648" s="60"/>
      <c r="FBH648" s="61"/>
      <c r="FBI648" s="104"/>
      <c r="FBJ648" s="60"/>
      <c r="FBK648" s="61"/>
      <c r="FBL648" s="104"/>
      <c r="FBM648" s="60"/>
      <c r="FBN648" s="61"/>
      <c r="FBO648" s="104"/>
      <c r="FBP648" s="60"/>
      <c r="FBQ648" s="61"/>
      <c r="FBR648" s="104"/>
      <c r="FBS648" s="60"/>
      <c r="FBT648" s="61"/>
      <c r="FBU648" s="104"/>
      <c r="FBV648" s="60"/>
      <c r="FBW648" s="61"/>
      <c r="FBX648" s="104"/>
      <c r="FBY648" s="60"/>
      <c r="FBZ648" s="61"/>
      <c r="FCA648" s="104"/>
      <c r="FCB648" s="60"/>
      <c r="FCC648" s="61"/>
      <c r="FCD648" s="104"/>
      <c r="FCE648" s="60"/>
      <c r="FCF648" s="61"/>
      <c r="FCG648" s="104"/>
      <c r="FCH648" s="60"/>
      <c r="FCI648" s="61"/>
      <c r="FCJ648" s="104"/>
      <c r="FCK648" s="60"/>
      <c r="FCL648" s="61"/>
      <c r="FCM648" s="104"/>
      <c r="FCN648" s="60"/>
      <c r="FCO648" s="61"/>
      <c r="FCP648" s="104"/>
      <c r="FCQ648" s="60"/>
      <c r="FCR648" s="61"/>
      <c r="FCS648" s="104"/>
      <c r="FCT648" s="60"/>
      <c r="FCU648" s="61"/>
      <c r="FCV648" s="104"/>
      <c r="FCW648" s="60"/>
      <c r="FCX648" s="61"/>
      <c r="FCY648" s="104"/>
      <c r="FCZ648" s="60"/>
      <c r="FDA648" s="61"/>
      <c r="FDB648" s="104"/>
      <c r="FDC648" s="60"/>
      <c r="FDD648" s="61"/>
      <c r="FDE648" s="104"/>
      <c r="FDF648" s="60"/>
      <c r="FDG648" s="61"/>
      <c r="FDH648" s="104"/>
      <c r="FDI648" s="60"/>
      <c r="FDJ648" s="61"/>
      <c r="FDK648" s="104"/>
      <c r="FDL648" s="60"/>
      <c r="FDM648" s="61"/>
      <c r="FDN648" s="104"/>
      <c r="FDO648" s="60"/>
      <c r="FDP648" s="61"/>
      <c r="FDQ648" s="104"/>
      <c r="FDR648" s="60"/>
      <c r="FDS648" s="61"/>
      <c r="FDT648" s="104"/>
      <c r="FDU648" s="60"/>
      <c r="FDV648" s="61"/>
      <c r="FDW648" s="104"/>
      <c r="FDX648" s="60"/>
      <c r="FDY648" s="61"/>
      <c r="FDZ648" s="104"/>
      <c r="FEA648" s="60"/>
      <c r="FEB648" s="61"/>
      <c r="FEC648" s="104"/>
      <c r="FED648" s="60"/>
      <c r="FEE648" s="61"/>
      <c r="FEF648" s="104"/>
      <c r="FEG648" s="60"/>
      <c r="FEH648" s="61"/>
      <c r="FEI648" s="104"/>
      <c r="FEJ648" s="60"/>
      <c r="FEK648" s="61"/>
      <c r="FEL648" s="104"/>
      <c r="FEM648" s="60"/>
      <c r="FEN648" s="61"/>
      <c r="FEO648" s="104"/>
      <c r="FEP648" s="60"/>
      <c r="FEQ648" s="61"/>
      <c r="FER648" s="104"/>
      <c r="FES648" s="60"/>
      <c r="FET648" s="61"/>
      <c r="FEU648" s="104"/>
      <c r="FEV648" s="60"/>
      <c r="FEW648" s="61"/>
      <c r="FEX648" s="104"/>
      <c r="FEY648" s="60"/>
      <c r="FEZ648" s="61"/>
      <c r="FFA648" s="104"/>
      <c r="FFB648" s="60"/>
      <c r="FFC648" s="61"/>
      <c r="FFD648" s="104"/>
      <c r="FFE648" s="60"/>
      <c r="FFF648" s="61"/>
      <c r="FFG648" s="104"/>
      <c r="FFH648" s="60"/>
      <c r="FFI648" s="61"/>
      <c r="FFJ648" s="104"/>
      <c r="FFK648" s="60"/>
      <c r="FFL648" s="61"/>
      <c r="FFM648" s="104"/>
      <c r="FFN648" s="60"/>
      <c r="FFO648" s="61"/>
      <c r="FFP648" s="104"/>
      <c r="FFQ648" s="60"/>
      <c r="FFR648" s="61"/>
      <c r="FFS648" s="104"/>
      <c r="FFT648" s="60"/>
      <c r="FFU648" s="61"/>
      <c r="FFV648" s="104"/>
      <c r="FFW648" s="60"/>
      <c r="FFX648" s="61"/>
      <c r="FFY648" s="104"/>
      <c r="FFZ648" s="60"/>
      <c r="FGA648" s="61"/>
      <c r="FGB648" s="104"/>
      <c r="FGC648" s="60"/>
      <c r="FGD648" s="61"/>
      <c r="FGE648" s="104"/>
      <c r="FGF648" s="60"/>
      <c r="FGG648" s="61"/>
      <c r="FGH648" s="104"/>
      <c r="FGI648" s="60"/>
      <c r="FGJ648" s="61"/>
      <c r="FGK648" s="104"/>
      <c r="FGL648" s="60"/>
      <c r="FGM648" s="61"/>
      <c r="FGN648" s="104"/>
      <c r="FGO648" s="60"/>
      <c r="FGP648" s="61"/>
      <c r="FGQ648" s="104"/>
      <c r="FGR648" s="60"/>
      <c r="FGS648" s="61"/>
      <c r="FGT648" s="104"/>
      <c r="FGU648" s="60"/>
      <c r="FGV648" s="61"/>
      <c r="FGW648" s="104"/>
      <c r="FGX648" s="60"/>
      <c r="FGY648" s="61"/>
      <c r="FGZ648" s="104"/>
      <c r="FHA648" s="60"/>
      <c r="FHB648" s="61"/>
      <c r="FHC648" s="104"/>
      <c r="FHD648" s="60"/>
      <c r="FHE648" s="61"/>
      <c r="FHF648" s="104"/>
      <c r="FHG648" s="60"/>
      <c r="FHH648" s="61"/>
      <c r="FHI648" s="104"/>
      <c r="FHJ648" s="60"/>
      <c r="FHK648" s="61"/>
      <c r="FHL648" s="104"/>
      <c r="FHM648" s="60"/>
      <c r="FHN648" s="61"/>
      <c r="FHO648" s="104"/>
      <c r="FHP648" s="60"/>
      <c r="FHQ648" s="61"/>
      <c r="FHR648" s="104"/>
      <c r="FHS648" s="60"/>
      <c r="FHT648" s="61"/>
      <c r="FHU648" s="104"/>
      <c r="FHV648" s="60"/>
      <c r="FHW648" s="61"/>
      <c r="FHX648" s="104"/>
      <c r="FHY648" s="60"/>
      <c r="FHZ648" s="61"/>
      <c r="FIA648" s="104"/>
      <c r="FIB648" s="60"/>
      <c r="FIC648" s="61"/>
      <c r="FID648" s="104"/>
      <c r="FIE648" s="60"/>
      <c r="FIF648" s="61"/>
      <c r="FIG648" s="104"/>
      <c r="FIH648" s="60"/>
      <c r="FII648" s="61"/>
      <c r="FIJ648" s="104"/>
      <c r="FIK648" s="60"/>
      <c r="FIL648" s="61"/>
      <c r="FIM648" s="104"/>
      <c r="FIN648" s="60"/>
      <c r="FIO648" s="61"/>
      <c r="FIP648" s="104"/>
      <c r="FIQ648" s="60"/>
      <c r="FIR648" s="61"/>
      <c r="FIS648" s="104"/>
      <c r="FIT648" s="60"/>
      <c r="FIU648" s="61"/>
      <c r="FIV648" s="104"/>
      <c r="FIW648" s="60"/>
      <c r="FIX648" s="61"/>
      <c r="FIY648" s="104"/>
      <c r="FIZ648" s="60"/>
      <c r="FJA648" s="61"/>
      <c r="FJB648" s="104"/>
      <c r="FJC648" s="60"/>
      <c r="FJD648" s="61"/>
      <c r="FJE648" s="104"/>
      <c r="FJF648" s="60"/>
      <c r="FJG648" s="61"/>
      <c r="FJH648" s="104"/>
      <c r="FJI648" s="60"/>
      <c r="FJJ648" s="61"/>
      <c r="FJK648" s="104"/>
      <c r="FJL648" s="60"/>
      <c r="FJM648" s="61"/>
      <c r="FJN648" s="104"/>
      <c r="FJO648" s="60"/>
      <c r="FJP648" s="61"/>
      <c r="FJQ648" s="104"/>
      <c r="FJR648" s="60"/>
      <c r="FJS648" s="61"/>
      <c r="FJT648" s="104"/>
      <c r="FJU648" s="60"/>
      <c r="FJV648" s="61"/>
      <c r="FJW648" s="104"/>
      <c r="FJX648" s="60"/>
      <c r="FJY648" s="61"/>
      <c r="FJZ648" s="104"/>
      <c r="FKA648" s="60"/>
      <c r="FKB648" s="61"/>
      <c r="FKC648" s="104"/>
      <c r="FKD648" s="60"/>
      <c r="FKE648" s="61"/>
      <c r="FKF648" s="104"/>
      <c r="FKG648" s="60"/>
      <c r="FKH648" s="61"/>
      <c r="FKI648" s="104"/>
      <c r="FKJ648" s="60"/>
      <c r="FKK648" s="61"/>
      <c r="FKL648" s="104"/>
      <c r="FKM648" s="60"/>
      <c r="FKN648" s="61"/>
      <c r="FKO648" s="104"/>
      <c r="FKP648" s="60"/>
      <c r="FKQ648" s="61"/>
      <c r="FKR648" s="104"/>
      <c r="FKS648" s="60"/>
      <c r="FKT648" s="61"/>
      <c r="FKU648" s="104"/>
      <c r="FKV648" s="60"/>
      <c r="FKW648" s="61"/>
      <c r="FKX648" s="104"/>
      <c r="FKY648" s="60"/>
      <c r="FKZ648" s="61"/>
      <c r="FLA648" s="104"/>
      <c r="FLB648" s="60"/>
      <c r="FLC648" s="61"/>
      <c r="FLD648" s="104"/>
      <c r="FLE648" s="60"/>
      <c r="FLF648" s="61"/>
      <c r="FLG648" s="104"/>
      <c r="FLH648" s="60"/>
      <c r="FLI648" s="61"/>
      <c r="FLJ648" s="104"/>
      <c r="FLK648" s="60"/>
      <c r="FLL648" s="61"/>
      <c r="FLM648" s="104"/>
      <c r="FLN648" s="60"/>
      <c r="FLO648" s="61"/>
      <c r="FLP648" s="104"/>
      <c r="FLQ648" s="60"/>
      <c r="FLR648" s="61"/>
      <c r="FLS648" s="104"/>
      <c r="FLT648" s="60"/>
      <c r="FLU648" s="61"/>
      <c r="FLV648" s="104"/>
      <c r="FLW648" s="60"/>
      <c r="FLX648" s="61"/>
      <c r="FLY648" s="104"/>
      <c r="FLZ648" s="60"/>
      <c r="FMA648" s="61"/>
      <c r="FMB648" s="104"/>
      <c r="FMC648" s="60"/>
      <c r="FMD648" s="61"/>
      <c r="FME648" s="104"/>
      <c r="FMF648" s="60"/>
      <c r="FMG648" s="61"/>
      <c r="FMH648" s="104"/>
      <c r="FMI648" s="60"/>
      <c r="FMJ648" s="61"/>
      <c r="FMK648" s="104"/>
      <c r="FML648" s="60"/>
      <c r="FMM648" s="61"/>
      <c r="FMN648" s="104"/>
      <c r="FMO648" s="60"/>
      <c r="FMP648" s="61"/>
      <c r="FMQ648" s="104"/>
      <c r="FMR648" s="60"/>
      <c r="FMS648" s="61"/>
      <c r="FMT648" s="104"/>
      <c r="FMU648" s="60"/>
      <c r="FMV648" s="61"/>
      <c r="FMW648" s="104"/>
      <c r="FMX648" s="60"/>
      <c r="FMY648" s="61"/>
      <c r="FMZ648" s="104"/>
      <c r="FNA648" s="60"/>
      <c r="FNB648" s="61"/>
      <c r="FNC648" s="104"/>
      <c r="FND648" s="60"/>
      <c r="FNE648" s="61"/>
      <c r="FNF648" s="104"/>
      <c r="FNG648" s="60"/>
      <c r="FNH648" s="61"/>
      <c r="FNI648" s="104"/>
      <c r="FNJ648" s="60"/>
      <c r="FNK648" s="61"/>
      <c r="FNL648" s="104"/>
      <c r="FNM648" s="60"/>
      <c r="FNN648" s="61"/>
      <c r="FNO648" s="104"/>
      <c r="FNP648" s="60"/>
      <c r="FNQ648" s="61"/>
      <c r="FNR648" s="104"/>
      <c r="FNS648" s="60"/>
      <c r="FNT648" s="61"/>
      <c r="FNU648" s="104"/>
      <c r="FNV648" s="60"/>
      <c r="FNW648" s="61"/>
      <c r="FNX648" s="104"/>
      <c r="FNY648" s="60"/>
      <c r="FNZ648" s="61"/>
      <c r="FOA648" s="104"/>
      <c r="FOB648" s="60"/>
      <c r="FOC648" s="61"/>
      <c r="FOD648" s="104"/>
      <c r="FOE648" s="60"/>
      <c r="FOF648" s="61"/>
      <c r="FOG648" s="104"/>
      <c r="FOH648" s="60"/>
      <c r="FOI648" s="61"/>
      <c r="FOJ648" s="104"/>
      <c r="FOK648" s="60"/>
      <c r="FOL648" s="61"/>
      <c r="FOM648" s="104"/>
      <c r="FON648" s="60"/>
      <c r="FOO648" s="61"/>
      <c r="FOP648" s="104"/>
      <c r="FOQ648" s="60"/>
      <c r="FOR648" s="61"/>
      <c r="FOS648" s="104"/>
      <c r="FOT648" s="60"/>
      <c r="FOU648" s="61"/>
      <c r="FOV648" s="104"/>
      <c r="FOW648" s="60"/>
      <c r="FOX648" s="61"/>
      <c r="FOY648" s="104"/>
      <c r="FOZ648" s="60"/>
      <c r="FPA648" s="61"/>
      <c r="FPB648" s="104"/>
      <c r="FPC648" s="60"/>
      <c r="FPD648" s="61"/>
      <c r="FPE648" s="104"/>
      <c r="FPF648" s="60"/>
      <c r="FPG648" s="61"/>
      <c r="FPH648" s="104"/>
      <c r="FPI648" s="60"/>
      <c r="FPJ648" s="61"/>
      <c r="FPK648" s="104"/>
      <c r="FPL648" s="60"/>
      <c r="FPM648" s="61"/>
      <c r="FPN648" s="104"/>
      <c r="FPO648" s="60"/>
      <c r="FPP648" s="61"/>
      <c r="FPQ648" s="104"/>
      <c r="FPR648" s="60"/>
      <c r="FPS648" s="61"/>
      <c r="FPT648" s="104"/>
      <c r="FPU648" s="60"/>
      <c r="FPV648" s="61"/>
      <c r="FPW648" s="104"/>
      <c r="FPX648" s="60"/>
      <c r="FPY648" s="61"/>
      <c r="FPZ648" s="104"/>
      <c r="FQA648" s="60"/>
      <c r="FQB648" s="61"/>
      <c r="FQC648" s="104"/>
      <c r="FQD648" s="60"/>
      <c r="FQE648" s="61"/>
      <c r="FQF648" s="104"/>
      <c r="FQG648" s="60"/>
      <c r="FQH648" s="61"/>
      <c r="FQI648" s="104"/>
      <c r="FQJ648" s="60"/>
      <c r="FQK648" s="61"/>
      <c r="FQL648" s="104"/>
      <c r="FQM648" s="60"/>
      <c r="FQN648" s="61"/>
      <c r="FQO648" s="104"/>
      <c r="FQP648" s="60"/>
      <c r="FQQ648" s="61"/>
      <c r="FQR648" s="104"/>
      <c r="FQS648" s="60"/>
      <c r="FQT648" s="61"/>
      <c r="FQU648" s="104"/>
      <c r="FQV648" s="60"/>
      <c r="FQW648" s="61"/>
      <c r="FQX648" s="104"/>
      <c r="FQY648" s="60"/>
      <c r="FQZ648" s="61"/>
      <c r="FRA648" s="104"/>
      <c r="FRB648" s="60"/>
      <c r="FRC648" s="61"/>
      <c r="FRD648" s="104"/>
      <c r="FRE648" s="60"/>
      <c r="FRF648" s="61"/>
      <c r="FRG648" s="104"/>
      <c r="FRH648" s="60"/>
      <c r="FRI648" s="61"/>
      <c r="FRJ648" s="104"/>
      <c r="FRK648" s="60"/>
      <c r="FRL648" s="61"/>
      <c r="FRM648" s="104"/>
      <c r="FRN648" s="60"/>
      <c r="FRO648" s="61"/>
      <c r="FRP648" s="104"/>
      <c r="FRQ648" s="60"/>
      <c r="FRR648" s="61"/>
      <c r="FRS648" s="104"/>
      <c r="FRT648" s="60"/>
      <c r="FRU648" s="61"/>
      <c r="FRV648" s="104"/>
      <c r="FRW648" s="60"/>
      <c r="FRX648" s="61"/>
      <c r="FRY648" s="104"/>
      <c r="FRZ648" s="60"/>
      <c r="FSA648" s="61"/>
      <c r="FSB648" s="104"/>
      <c r="FSC648" s="60"/>
      <c r="FSD648" s="61"/>
      <c r="FSE648" s="104"/>
      <c r="FSF648" s="60"/>
      <c r="FSG648" s="61"/>
      <c r="FSH648" s="104"/>
      <c r="FSI648" s="60"/>
      <c r="FSJ648" s="61"/>
      <c r="FSK648" s="104"/>
      <c r="FSL648" s="60"/>
      <c r="FSM648" s="61"/>
      <c r="FSN648" s="104"/>
      <c r="FSO648" s="60"/>
      <c r="FSP648" s="61"/>
      <c r="FSQ648" s="104"/>
      <c r="FSR648" s="60"/>
      <c r="FSS648" s="61"/>
      <c r="FST648" s="104"/>
      <c r="FSU648" s="60"/>
      <c r="FSV648" s="61"/>
      <c r="FSW648" s="104"/>
      <c r="FSX648" s="60"/>
      <c r="FSY648" s="61"/>
      <c r="FSZ648" s="104"/>
      <c r="FTA648" s="60"/>
      <c r="FTB648" s="61"/>
      <c r="FTC648" s="104"/>
      <c r="FTD648" s="60"/>
      <c r="FTE648" s="61"/>
      <c r="FTF648" s="104"/>
      <c r="FTG648" s="60"/>
      <c r="FTH648" s="61"/>
      <c r="FTI648" s="104"/>
      <c r="FTJ648" s="60"/>
      <c r="FTK648" s="61"/>
      <c r="FTL648" s="104"/>
      <c r="FTM648" s="60"/>
      <c r="FTN648" s="61"/>
      <c r="FTO648" s="104"/>
      <c r="FTP648" s="60"/>
      <c r="FTQ648" s="61"/>
      <c r="FTR648" s="104"/>
      <c r="FTS648" s="60"/>
      <c r="FTT648" s="61"/>
      <c r="FTU648" s="104"/>
      <c r="FTV648" s="60"/>
      <c r="FTW648" s="61"/>
      <c r="FTX648" s="104"/>
      <c r="FTY648" s="60"/>
      <c r="FTZ648" s="61"/>
      <c r="FUA648" s="104"/>
      <c r="FUB648" s="60"/>
      <c r="FUC648" s="61"/>
      <c r="FUD648" s="104"/>
      <c r="FUE648" s="60"/>
      <c r="FUF648" s="61"/>
      <c r="FUG648" s="104"/>
      <c r="FUH648" s="60"/>
      <c r="FUI648" s="61"/>
      <c r="FUJ648" s="104"/>
      <c r="FUK648" s="60"/>
      <c r="FUL648" s="61"/>
      <c r="FUM648" s="104"/>
      <c r="FUN648" s="60"/>
      <c r="FUO648" s="61"/>
      <c r="FUP648" s="104"/>
      <c r="FUQ648" s="60"/>
      <c r="FUR648" s="61"/>
      <c r="FUS648" s="104"/>
      <c r="FUT648" s="60"/>
      <c r="FUU648" s="61"/>
      <c r="FUV648" s="104"/>
      <c r="FUW648" s="60"/>
      <c r="FUX648" s="61"/>
      <c r="FUY648" s="104"/>
      <c r="FUZ648" s="60"/>
      <c r="FVA648" s="61"/>
      <c r="FVB648" s="104"/>
      <c r="FVC648" s="60"/>
      <c r="FVD648" s="61"/>
      <c r="FVE648" s="104"/>
      <c r="FVF648" s="60"/>
      <c r="FVG648" s="61"/>
      <c r="FVH648" s="104"/>
      <c r="FVI648" s="60"/>
      <c r="FVJ648" s="61"/>
      <c r="FVK648" s="104"/>
      <c r="FVL648" s="60"/>
      <c r="FVM648" s="61"/>
      <c r="FVN648" s="104"/>
      <c r="FVO648" s="60"/>
      <c r="FVP648" s="61"/>
      <c r="FVQ648" s="104"/>
      <c r="FVR648" s="60"/>
      <c r="FVS648" s="61"/>
      <c r="FVT648" s="104"/>
      <c r="FVU648" s="60"/>
      <c r="FVV648" s="61"/>
      <c r="FVW648" s="104"/>
      <c r="FVX648" s="60"/>
      <c r="FVY648" s="61"/>
      <c r="FVZ648" s="104"/>
      <c r="FWA648" s="60"/>
      <c r="FWB648" s="61"/>
      <c r="FWC648" s="104"/>
      <c r="FWD648" s="60"/>
      <c r="FWE648" s="61"/>
      <c r="FWF648" s="104"/>
      <c r="FWG648" s="60"/>
      <c r="FWH648" s="61"/>
      <c r="FWI648" s="104"/>
      <c r="FWJ648" s="60"/>
      <c r="FWK648" s="61"/>
      <c r="FWL648" s="104"/>
      <c r="FWM648" s="60"/>
      <c r="FWN648" s="61"/>
      <c r="FWO648" s="104"/>
      <c r="FWP648" s="60"/>
      <c r="FWQ648" s="61"/>
      <c r="FWR648" s="104"/>
      <c r="FWS648" s="60"/>
      <c r="FWT648" s="61"/>
      <c r="FWU648" s="104"/>
      <c r="FWV648" s="60"/>
      <c r="FWW648" s="61"/>
      <c r="FWX648" s="104"/>
      <c r="FWY648" s="60"/>
      <c r="FWZ648" s="61"/>
      <c r="FXA648" s="104"/>
      <c r="FXB648" s="60"/>
      <c r="FXC648" s="61"/>
      <c r="FXD648" s="104"/>
      <c r="FXE648" s="60"/>
      <c r="FXF648" s="61"/>
      <c r="FXG648" s="104"/>
      <c r="FXH648" s="60"/>
      <c r="FXI648" s="61"/>
      <c r="FXJ648" s="104"/>
      <c r="FXK648" s="60"/>
      <c r="FXL648" s="61"/>
      <c r="FXM648" s="104"/>
      <c r="FXN648" s="60"/>
      <c r="FXO648" s="61"/>
      <c r="FXP648" s="104"/>
      <c r="FXQ648" s="60"/>
      <c r="FXR648" s="61"/>
      <c r="FXS648" s="104"/>
      <c r="FXT648" s="60"/>
      <c r="FXU648" s="61"/>
      <c r="FXV648" s="104"/>
      <c r="FXW648" s="60"/>
      <c r="FXX648" s="61"/>
      <c r="FXY648" s="104"/>
      <c r="FXZ648" s="60"/>
      <c r="FYA648" s="61"/>
      <c r="FYB648" s="104"/>
      <c r="FYC648" s="60"/>
      <c r="FYD648" s="61"/>
      <c r="FYE648" s="104"/>
      <c r="FYF648" s="60"/>
      <c r="FYG648" s="61"/>
      <c r="FYH648" s="104"/>
      <c r="FYI648" s="60"/>
      <c r="FYJ648" s="61"/>
      <c r="FYK648" s="104"/>
      <c r="FYL648" s="60"/>
      <c r="FYM648" s="61"/>
      <c r="FYN648" s="104"/>
      <c r="FYO648" s="60"/>
      <c r="FYP648" s="61"/>
      <c r="FYQ648" s="104"/>
      <c r="FYR648" s="60"/>
      <c r="FYS648" s="61"/>
      <c r="FYT648" s="104"/>
      <c r="FYU648" s="60"/>
      <c r="FYV648" s="61"/>
      <c r="FYW648" s="104"/>
      <c r="FYX648" s="60"/>
      <c r="FYY648" s="61"/>
      <c r="FYZ648" s="104"/>
      <c r="FZA648" s="60"/>
      <c r="FZB648" s="61"/>
      <c r="FZC648" s="104"/>
      <c r="FZD648" s="60"/>
      <c r="FZE648" s="61"/>
      <c r="FZF648" s="104"/>
      <c r="FZG648" s="60"/>
      <c r="FZH648" s="61"/>
      <c r="FZI648" s="104"/>
      <c r="FZJ648" s="60"/>
      <c r="FZK648" s="61"/>
      <c r="FZL648" s="104"/>
      <c r="FZM648" s="60"/>
      <c r="FZN648" s="61"/>
      <c r="FZO648" s="104"/>
      <c r="FZP648" s="60"/>
      <c r="FZQ648" s="61"/>
      <c r="FZR648" s="104"/>
      <c r="FZS648" s="60"/>
      <c r="FZT648" s="61"/>
      <c r="FZU648" s="104"/>
      <c r="FZV648" s="60"/>
      <c r="FZW648" s="61"/>
      <c r="FZX648" s="104"/>
      <c r="FZY648" s="60"/>
      <c r="FZZ648" s="61"/>
      <c r="GAA648" s="104"/>
      <c r="GAB648" s="60"/>
      <c r="GAC648" s="61"/>
      <c r="GAD648" s="104"/>
      <c r="GAE648" s="60"/>
      <c r="GAF648" s="61"/>
      <c r="GAG648" s="104"/>
      <c r="GAH648" s="60"/>
      <c r="GAI648" s="61"/>
      <c r="GAJ648" s="104"/>
      <c r="GAK648" s="60"/>
      <c r="GAL648" s="61"/>
      <c r="GAM648" s="104"/>
      <c r="GAN648" s="60"/>
      <c r="GAO648" s="61"/>
      <c r="GAP648" s="104"/>
      <c r="GAQ648" s="60"/>
      <c r="GAR648" s="61"/>
      <c r="GAS648" s="104"/>
      <c r="GAT648" s="60"/>
      <c r="GAU648" s="61"/>
      <c r="GAV648" s="104"/>
      <c r="GAW648" s="60"/>
      <c r="GAX648" s="61"/>
      <c r="GAY648" s="104"/>
      <c r="GAZ648" s="60"/>
      <c r="GBA648" s="61"/>
      <c r="GBB648" s="104"/>
      <c r="GBC648" s="60"/>
      <c r="GBD648" s="61"/>
      <c r="GBE648" s="104"/>
      <c r="GBF648" s="60"/>
      <c r="GBG648" s="61"/>
      <c r="GBH648" s="104"/>
      <c r="GBI648" s="60"/>
      <c r="GBJ648" s="61"/>
      <c r="GBK648" s="104"/>
      <c r="GBL648" s="60"/>
      <c r="GBM648" s="61"/>
      <c r="GBN648" s="104"/>
      <c r="GBO648" s="60"/>
      <c r="GBP648" s="61"/>
      <c r="GBQ648" s="104"/>
      <c r="GBR648" s="60"/>
      <c r="GBS648" s="61"/>
      <c r="GBT648" s="104"/>
      <c r="GBU648" s="60"/>
      <c r="GBV648" s="61"/>
      <c r="GBW648" s="104"/>
      <c r="GBX648" s="60"/>
      <c r="GBY648" s="61"/>
      <c r="GBZ648" s="104"/>
      <c r="GCA648" s="60"/>
      <c r="GCB648" s="61"/>
      <c r="GCC648" s="104"/>
      <c r="GCD648" s="60"/>
      <c r="GCE648" s="61"/>
      <c r="GCF648" s="104"/>
      <c r="GCG648" s="60"/>
      <c r="GCH648" s="61"/>
      <c r="GCI648" s="104"/>
      <c r="GCJ648" s="60"/>
      <c r="GCK648" s="61"/>
      <c r="GCL648" s="104"/>
      <c r="GCM648" s="60"/>
      <c r="GCN648" s="61"/>
      <c r="GCO648" s="104"/>
      <c r="GCP648" s="60"/>
      <c r="GCQ648" s="61"/>
      <c r="GCR648" s="104"/>
      <c r="GCS648" s="60"/>
      <c r="GCT648" s="61"/>
      <c r="GCU648" s="104"/>
      <c r="GCV648" s="60"/>
      <c r="GCW648" s="61"/>
      <c r="GCX648" s="104"/>
      <c r="GCY648" s="60"/>
      <c r="GCZ648" s="61"/>
      <c r="GDA648" s="104"/>
      <c r="GDB648" s="60"/>
      <c r="GDC648" s="61"/>
      <c r="GDD648" s="104"/>
      <c r="GDE648" s="60"/>
      <c r="GDF648" s="61"/>
      <c r="GDG648" s="104"/>
      <c r="GDH648" s="60"/>
      <c r="GDI648" s="61"/>
      <c r="GDJ648" s="104"/>
      <c r="GDK648" s="60"/>
      <c r="GDL648" s="61"/>
      <c r="GDM648" s="104"/>
      <c r="GDN648" s="60"/>
      <c r="GDO648" s="61"/>
      <c r="GDP648" s="104"/>
      <c r="GDQ648" s="60"/>
      <c r="GDR648" s="61"/>
      <c r="GDS648" s="104"/>
      <c r="GDT648" s="60"/>
      <c r="GDU648" s="61"/>
      <c r="GDV648" s="104"/>
      <c r="GDW648" s="60"/>
      <c r="GDX648" s="61"/>
      <c r="GDY648" s="104"/>
      <c r="GDZ648" s="60"/>
      <c r="GEA648" s="61"/>
      <c r="GEB648" s="104"/>
      <c r="GEC648" s="60"/>
      <c r="GED648" s="61"/>
      <c r="GEE648" s="104"/>
      <c r="GEF648" s="60"/>
      <c r="GEG648" s="61"/>
      <c r="GEH648" s="104"/>
      <c r="GEI648" s="60"/>
      <c r="GEJ648" s="61"/>
      <c r="GEK648" s="104"/>
      <c r="GEL648" s="60"/>
      <c r="GEM648" s="61"/>
      <c r="GEN648" s="104"/>
      <c r="GEO648" s="60"/>
      <c r="GEP648" s="61"/>
      <c r="GEQ648" s="104"/>
      <c r="GER648" s="60"/>
      <c r="GES648" s="61"/>
      <c r="GET648" s="104"/>
      <c r="GEU648" s="60"/>
      <c r="GEV648" s="61"/>
      <c r="GEW648" s="104"/>
      <c r="GEX648" s="60"/>
      <c r="GEY648" s="61"/>
      <c r="GEZ648" s="104"/>
      <c r="GFA648" s="60"/>
      <c r="GFB648" s="61"/>
      <c r="GFC648" s="104"/>
      <c r="GFD648" s="60"/>
      <c r="GFE648" s="61"/>
      <c r="GFF648" s="104"/>
      <c r="GFG648" s="60"/>
      <c r="GFH648" s="61"/>
      <c r="GFI648" s="104"/>
      <c r="GFJ648" s="60"/>
      <c r="GFK648" s="61"/>
      <c r="GFL648" s="104"/>
      <c r="GFM648" s="60"/>
      <c r="GFN648" s="61"/>
      <c r="GFO648" s="104"/>
      <c r="GFP648" s="60"/>
      <c r="GFQ648" s="61"/>
      <c r="GFR648" s="104"/>
      <c r="GFS648" s="60"/>
      <c r="GFT648" s="61"/>
      <c r="GFU648" s="104"/>
      <c r="GFV648" s="60"/>
      <c r="GFW648" s="61"/>
      <c r="GFX648" s="104"/>
      <c r="GFY648" s="60"/>
      <c r="GFZ648" s="61"/>
      <c r="GGA648" s="104"/>
      <c r="GGB648" s="60"/>
      <c r="GGC648" s="61"/>
      <c r="GGD648" s="104"/>
      <c r="GGE648" s="60"/>
      <c r="GGF648" s="61"/>
      <c r="GGG648" s="104"/>
      <c r="GGH648" s="60"/>
      <c r="GGI648" s="61"/>
      <c r="GGJ648" s="104"/>
      <c r="GGK648" s="60"/>
      <c r="GGL648" s="61"/>
      <c r="GGM648" s="104"/>
      <c r="GGN648" s="60"/>
      <c r="GGO648" s="61"/>
      <c r="GGP648" s="104"/>
      <c r="GGQ648" s="60"/>
      <c r="GGR648" s="61"/>
      <c r="GGS648" s="104"/>
      <c r="GGT648" s="60"/>
      <c r="GGU648" s="61"/>
      <c r="GGV648" s="104"/>
      <c r="GGW648" s="60"/>
      <c r="GGX648" s="61"/>
      <c r="GGY648" s="104"/>
      <c r="GGZ648" s="60"/>
      <c r="GHA648" s="61"/>
      <c r="GHB648" s="104"/>
      <c r="GHC648" s="60"/>
      <c r="GHD648" s="61"/>
      <c r="GHE648" s="104"/>
      <c r="GHF648" s="60"/>
      <c r="GHG648" s="61"/>
      <c r="GHH648" s="104"/>
      <c r="GHI648" s="60"/>
      <c r="GHJ648" s="61"/>
      <c r="GHK648" s="104"/>
      <c r="GHL648" s="60"/>
      <c r="GHM648" s="61"/>
      <c r="GHN648" s="104"/>
      <c r="GHO648" s="60"/>
      <c r="GHP648" s="61"/>
      <c r="GHQ648" s="104"/>
      <c r="GHR648" s="60"/>
      <c r="GHS648" s="61"/>
      <c r="GHT648" s="104"/>
      <c r="GHU648" s="60"/>
      <c r="GHV648" s="61"/>
      <c r="GHW648" s="104"/>
      <c r="GHX648" s="60"/>
      <c r="GHY648" s="61"/>
      <c r="GHZ648" s="104"/>
      <c r="GIA648" s="60"/>
      <c r="GIB648" s="61"/>
      <c r="GIC648" s="104"/>
      <c r="GID648" s="60"/>
      <c r="GIE648" s="61"/>
      <c r="GIF648" s="104"/>
      <c r="GIG648" s="60"/>
      <c r="GIH648" s="61"/>
      <c r="GII648" s="104"/>
      <c r="GIJ648" s="60"/>
      <c r="GIK648" s="61"/>
      <c r="GIL648" s="104"/>
      <c r="GIM648" s="60"/>
      <c r="GIN648" s="61"/>
      <c r="GIO648" s="104"/>
      <c r="GIP648" s="60"/>
      <c r="GIQ648" s="61"/>
      <c r="GIR648" s="104"/>
      <c r="GIS648" s="60"/>
      <c r="GIT648" s="61"/>
      <c r="GIU648" s="104"/>
      <c r="GIV648" s="60"/>
      <c r="GIW648" s="61"/>
      <c r="GIX648" s="104"/>
      <c r="GIY648" s="60"/>
      <c r="GIZ648" s="61"/>
      <c r="GJA648" s="104"/>
      <c r="GJB648" s="60"/>
      <c r="GJC648" s="61"/>
      <c r="GJD648" s="104"/>
      <c r="GJE648" s="60"/>
      <c r="GJF648" s="61"/>
      <c r="GJG648" s="104"/>
      <c r="GJH648" s="60"/>
      <c r="GJI648" s="61"/>
      <c r="GJJ648" s="104"/>
      <c r="GJK648" s="60"/>
      <c r="GJL648" s="61"/>
      <c r="GJM648" s="104"/>
      <c r="GJN648" s="60"/>
      <c r="GJO648" s="61"/>
      <c r="GJP648" s="104"/>
      <c r="GJQ648" s="60"/>
      <c r="GJR648" s="61"/>
      <c r="GJS648" s="104"/>
      <c r="GJT648" s="60"/>
      <c r="GJU648" s="61"/>
      <c r="GJV648" s="104"/>
      <c r="GJW648" s="60"/>
      <c r="GJX648" s="61"/>
      <c r="GJY648" s="104"/>
      <c r="GJZ648" s="60"/>
      <c r="GKA648" s="61"/>
      <c r="GKB648" s="104"/>
      <c r="GKC648" s="60"/>
      <c r="GKD648" s="61"/>
      <c r="GKE648" s="104"/>
      <c r="GKF648" s="60"/>
      <c r="GKG648" s="61"/>
      <c r="GKH648" s="104"/>
      <c r="GKI648" s="60"/>
      <c r="GKJ648" s="61"/>
      <c r="GKK648" s="104"/>
      <c r="GKL648" s="60"/>
      <c r="GKM648" s="61"/>
      <c r="GKN648" s="104"/>
      <c r="GKO648" s="60"/>
      <c r="GKP648" s="61"/>
      <c r="GKQ648" s="104"/>
      <c r="GKR648" s="60"/>
      <c r="GKS648" s="61"/>
      <c r="GKT648" s="104"/>
      <c r="GKU648" s="60"/>
      <c r="GKV648" s="61"/>
      <c r="GKW648" s="104"/>
      <c r="GKX648" s="60"/>
      <c r="GKY648" s="61"/>
      <c r="GKZ648" s="104"/>
      <c r="GLA648" s="60"/>
      <c r="GLB648" s="61"/>
      <c r="GLC648" s="104"/>
      <c r="GLD648" s="60"/>
      <c r="GLE648" s="61"/>
      <c r="GLF648" s="104"/>
      <c r="GLG648" s="60"/>
      <c r="GLH648" s="61"/>
      <c r="GLI648" s="104"/>
      <c r="GLJ648" s="60"/>
      <c r="GLK648" s="61"/>
      <c r="GLL648" s="104"/>
      <c r="GLM648" s="60"/>
      <c r="GLN648" s="61"/>
      <c r="GLO648" s="104"/>
      <c r="GLP648" s="60"/>
      <c r="GLQ648" s="61"/>
      <c r="GLR648" s="104"/>
      <c r="GLS648" s="60"/>
      <c r="GLT648" s="61"/>
      <c r="GLU648" s="104"/>
      <c r="GLV648" s="60"/>
      <c r="GLW648" s="61"/>
      <c r="GLX648" s="104"/>
      <c r="GLY648" s="60"/>
      <c r="GLZ648" s="61"/>
      <c r="GMA648" s="104"/>
      <c r="GMB648" s="60"/>
      <c r="GMC648" s="61"/>
      <c r="GMD648" s="104"/>
      <c r="GME648" s="60"/>
      <c r="GMF648" s="61"/>
      <c r="GMG648" s="104"/>
      <c r="GMH648" s="60"/>
      <c r="GMI648" s="61"/>
      <c r="GMJ648" s="104"/>
      <c r="GMK648" s="60"/>
      <c r="GML648" s="61"/>
      <c r="GMM648" s="104"/>
      <c r="GMN648" s="60"/>
      <c r="GMO648" s="61"/>
      <c r="GMP648" s="104"/>
      <c r="GMQ648" s="60"/>
      <c r="GMR648" s="61"/>
      <c r="GMS648" s="104"/>
      <c r="GMT648" s="60"/>
      <c r="GMU648" s="61"/>
      <c r="GMV648" s="104"/>
      <c r="GMW648" s="60"/>
      <c r="GMX648" s="61"/>
      <c r="GMY648" s="104"/>
      <c r="GMZ648" s="60"/>
      <c r="GNA648" s="61"/>
      <c r="GNB648" s="104"/>
      <c r="GNC648" s="60"/>
      <c r="GND648" s="61"/>
      <c r="GNE648" s="104"/>
      <c r="GNF648" s="60"/>
      <c r="GNG648" s="61"/>
      <c r="GNH648" s="104"/>
      <c r="GNI648" s="60"/>
      <c r="GNJ648" s="61"/>
      <c r="GNK648" s="104"/>
      <c r="GNL648" s="60"/>
      <c r="GNM648" s="61"/>
      <c r="GNN648" s="104"/>
      <c r="GNO648" s="60"/>
      <c r="GNP648" s="61"/>
      <c r="GNQ648" s="104"/>
      <c r="GNR648" s="60"/>
      <c r="GNS648" s="61"/>
      <c r="GNT648" s="104"/>
      <c r="GNU648" s="60"/>
      <c r="GNV648" s="61"/>
      <c r="GNW648" s="104"/>
      <c r="GNX648" s="60"/>
      <c r="GNY648" s="61"/>
      <c r="GNZ648" s="104"/>
      <c r="GOA648" s="60"/>
      <c r="GOB648" s="61"/>
      <c r="GOC648" s="104"/>
      <c r="GOD648" s="60"/>
      <c r="GOE648" s="61"/>
      <c r="GOF648" s="104"/>
      <c r="GOG648" s="60"/>
      <c r="GOH648" s="61"/>
      <c r="GOI648" s="104"/>
      <c r="GOJ648" s="60"/>
      <c r="GOK648" s="61"/>
      <c r="GOL648" s="104"/>
      <c r="GOM648" s="60"/>
      <c r="GON648" s="61"/>
      <c r="GOO648" s="104"/>
      <c r="GOP648" s="60"/>
      <c r="GOQ648" s="61"/>
      <c r="GOR648" s="104"/>
      <c r="GOS648" s="60"/>
      <c r="GOT648" s="61"/>
      <c r="GOU648" s="104"/>
      <c r="GOV648" s="60"/>
      <c r="GOW648" s="61"/>
      <c r="GOX648" s="104"/>
      <c r="GOY648" s="60"/>
      <c r="GOZ648" s="61"/>
      <c r="GPA648" s="104"/>
      <c r="GPB648" s="60"/>
      <c r="GPC648" s="61"/>
      <c r="GPD648" s="104"/>
      <c r="GPE648" s="60"/>
      <c r="GPF648" s="61"/>
      <c r="GPG648" s="104"/>
      <c r="GPH648" s="60"/>
      <c r="GPI648" s="61"/>
      <c r="GPJ648" s="104"/>
      <c r="GPK648" s="60"/>
      <c r="GPL648" s="61"/>
      <c r="GPM648" s="104"/>
      <c r="GPN648" s="60"/>
      <c r="GPO648" s="61"/>
      <c r="GPP648" s="104"/>
      <c r="GPQ648" s="60"/>
      <c r="GPR648" s="61"/>
      <c r="GPS648" s="104"/>
      <c r="GPT648" s="60"/>
      <c r="GPU648" s="61"/>
      <c r="GPV648" s="104"/>
      <c r="GPW648" s="60"/>
      <c r="GPX648" s="61"/>
      <c r="GPY648" s="104"/>
      <c r="GPZ648" s="60"/>
      <c r="GQA648" s="61"/>
      <c r="GQB648" s="104"/>
      <c r="GQC648" s="60"/>
      <c r="GQD648" s="61"/>
      <c r="GQE648" s="104"/>
      <c r="GQF648" s="60"/>
      <c r="GQG648" s="61"/>
      <c r="GQH648" s="104"/>
      <c r="GQI648" s="60"/>
      <c r="GQJ648" s="61"/>
      <c r="GQK648" s="104"/>
      <c r="GQL648" s="60"/>
      <c r="GQM648" s="61"/>
      <c r="GQN648" s="104"/>
      <c r="GQO648" s="60"/>
      <c r="GQP648" s="61"/>
      <c r="GQQ648" s="104"/>
      <c r="GQR648" s="60"/>
      <c r="GQS648" s="61"/>
      <c r="GQT648" s="104"/>
      <c r="GQU648" s="60"/>
      <c r="GQV648" s="61"/>
      <c r="GQW648" s="104"/>
      <c r="GQX648" s="60"/>
      <c r="GQY648" s="61"/>
      <c r="GQZ648" s="104"/>
      <c r="GRA648" s="60"/>
      <c r="GRB648" s="61"/>
      <c r="GRC648" s="104"/>
      <c r="GRD648" s="60"/>
      <c r="GRE648" s="61"/>
      <c r="GRF648" s="104"/>
      <c r="GRG648" s="60"/>
      <c r="GRH648" s="61"/>
      <c r="GRI648" s="104"/>
      <c r="GRJ648" s="60"/>
      <c r="GRK648" s="61"/>
      <c r="GRL648" s="104"/>
      <c r="GRM648" s="60"/>
      <c r="GRN648" s="61"/>
      <c r="GRO648" s="104"/>
      <c r="GRP648" s="60"/>
      <c r="GRQ648" s="61"/>
      <c r="GRR648" s="104"/>
      <c r="GRS648" s="60"/>
      <c r="GRT648" s="61"/>
      <c r="GRU648" s="104"/>
      <c r="GRV648" s="60"/>
      <c r="GRW648" s="61"/>
      <c r="GRX648" s="104"/>
      <c r="GRY648" s="60"/>
      <c r="GRZ648" s="61"/>
      <c r="GSA648" s="104"/>
      <c r="GSB648" s="60"/>
      <c r="GSC648" s="61"/>
      <c r="GSD648" s="104"/>
      <c r="GSE648" s="60"/>
      <c r="GSF648" s="61"/>
      <c r="GSG648" s="104"/>
      <c r="GSH648" s="60"/>
      <c r="GSI648" s="61"/>
      <c r="GSJ648" s="104"/>
      <c r="GSK648" s="60"/>
      <c r="GSL648" s="61"/>
      <c r="GSM648" s="104"/>
      <c r="GSN648" s="60"/>
      <c r="GSO648" s="61"/>
      <c r="GSP648" s="104"/>
      <c r="GSQ648" s="60"/>
      <c r="GSR648" s="61"/>
      <c r="GSS648" s="104"/>
      <c r="GST648" s="60"/>
      <c r="GSU648" s="61"/>
      <c r="GSV648" s="104"/>
      <c r="GSW648" s="60"/>
      <c r="GSX648" s="61"/>
      <c r="GSY648" s="104"/>
      <c r="GSZ648" s="60"/>
      <c r="GTA648" s="61"/>
      <c r="GTB648" s="104"/>
      <c r="GTC648" s="60"/>
      <c r="GTD648" s="61"/>
      <c r="GTE648" s="104"/>
      <c r="GTF648" s="60"/>
      <c r="GTG648" s="61"/>
      <c r="GTH648" s="104"/>
      <c r="GTI648" s="60"/>
      <c r="GTJ648" s="61"/>
      <c r="GTK648" s="104"/>
      <c r="GTL648" s="60"/>
      <c r="GTM648" s="61"/>
      <c r="GTN648" s="104"/>
      <c r="GTO648" s="60"/>
      <c r="GTP648" s="61"/>
      <c r="GTQ648" s="104"/>
      <c r="GTR648" s="60"/>
      <c r="GTS648" s="61"/>
      <c r="GTT648" s="104"/>
      <c r="GTU648" s="60"/>
      <c r="GTV648" s="61"/>
      <c r="GTW648" s="104"/>
      <c r="GTX648" s="60"/>
      <c r="GTY648" s="61"/>
      <c r="GTZ648" s="104"/>
      <c r="GUA648" s="60"/>
      <c r="GUB648" s="61"/>
      <c r="GUC648" s="104"/>
      <c r="GUD648" s="60"/>
      <c r="GUE648" s="61"/>
      <c r="GUF648" s="104"/>
      <c r="GUG648" s="60"/>
      <c r="GUH648" s="61"/>
      <c r="GUI648" s="104"/>
      <c r="GUJ648" s="60"/>
      <c r="GUK648" s="61"/>
      <c r="GUL648" s="104"/>
      <c r="GUM648" s="60"/>
      <c r="GUN648" s="61"/>
      <c r="GUO648" s="104"/>
      <c r="GUP648" s="60"/>
      <c r="GUQ648" s="61"/>
      <c r="GUR648" s="104"/>
      <c r="GUS648" s="60"/>
      <c r="GUT648" s="61"/>
      <c r="GUU648" s="104"/>
      <c r="GUV648" s="60"/>
      <c r="GUW648" s="61"/>
      <c r="GUX648" s="104"/>
      <c r="GUY648" s="60"/>
      <c r="GUZ648" s="61"/>
      <c r="GVA648" s="104"/>
      <c r="GVB648" s="60"/>
      <c r="GVC648" s="61"/>
      <c r="GVD648" s="104"/>
      <c r="GVE648" s="60"/>
      <c r="GVF648" s="61"/>
      <c r="GVG648" s="104"/>
      <c r="GVH648" s="60"/>
      <c r="GVI648" s="61"/>
      <c r="GVJ648" s="104"/>
      <c r="GVK648" s="60"/>
      <c r="GVL648" s="61"/>
      <c r="GVM648" s="104"/>
      <c r="GVN648" s="60"/>
      <c r="GVO648" s="61"/>
      <c r="GVP648" s="104"/>
      <c r="GVQ648" s="60"/>
      <c r="GVR648" s="61"/>
      <c r="GVS648" s="104"/>
      <c r="GVT648" s="60"/>
      <c r="GVU648" s="61"/>
      <c r="GVV648" s="104"/>
      <c r="GVW648" s="60"/>
      <c r="GVX648" s="61"/>
      <c r="GVY648" s="104"/>
      <c r="GVZ648" s="60"/>
      <c r="GWA648" s="61"/>
      <c r="GWB648" s="104"/>
      <c r="GWC648" s="60"/>
      <c r="GWD648" s="61"/>
      <c r="GWE648" s="104"/>
      <c r="GWF648" s="60"/>
      <c r="GWG648" s="61"/>
      <c r="GWH648" s="104"/>
      <c r="GWI648" s="60"/>
      <c r="GWJ648" s="61"/>
      <c r="GWK648" s="104"/>
      <c r="GWL648" s="60"/>
      <c r="GWM648" s="61"/>
      <c r="GWN648" s="104"/>
      <c r="GWO648" s="60"/>
      <c r="GWP648" s="61"/>
      <c r="GWQ648" s="104"/>
      <c r="GWR648" s="60"/>
      <c r="GWS648" s="61"/>
      <c r="GWT648" s="104"/>
      <c r="GWU648" s="60"/>
      <c r="GWV648" s="61"/>
      <c r="GWW648" s="104"/>
      <c r="GWX648" s="60"/>
      <c r="GWY648" s="61"/>
      <c r="GWZ648" s="104"/>
      <c r="GXA648" s="60"/>
      <c r="GXB648" s="61"/>
      <c r="GXC648" s="104"/>
      <c r="GXD648" s="60"/>
      <c r="GXE648" s="61"/>
      <c r="GXF648" s="104"/>
      <c r="GXG648" s="60"/>
      <c r="GXH648" s="61"/>
      <c r="GXI648" s="104"/>
      <c r="GXJ648" s="60"/>
      <c r="GXK648" s="61"/>
      <c r="GXL648" s="104"/>
      <c r="GXM648" s="60"/>
      <c r="GXN648" s="61"/>
      <c r="GXO648" s="104"/>
      <c r="GXP648" s="60"/>
      <c r="GXQ648" s="61"/>
      <c r="GXR648" s="104"/>
      <c r="GXS648" s="60"/>
      <c r="GXT648" s="61"/>
      <c r="GXU648" s="104"/>
      <c r="GXV648" s="60"/>
      <c r="GXW648" s="61"/>
      <c r="GXX648" s="104"/>
      <c r="GXY648" s="60"/>
      <c r="GXZ648" s="61"/>
      <c r="GYA648" s="104"/>
      <c r="GYB648" s="60"/>
      <c r="GYC648" s="61"/>
      <c r="GYD648" s="104"/>
      <c r="GYE648" s="60"/>
      <c r="GYF648" s="61"/>
      <c r="GYG648" s="104"/>
      <c r="GYH648" s="60"/>
      <c r="GYI648" s="61"/>
      <c r="GYJ648" s="104"/>
      <c r="GYK648" s="60"/>
      <c r="GYL648" s="61"/>
      <c r="GYM648" s="104"/>
      <c r="GYN648" s="60"/>
      <c r="GYO648" s="61"/>
      <c r="GYP648" s="104"/>
      <c r="GYQ648" s="60"/>
      <c r="GYR648" s="61"/>
      <c r="GYS648" s="104"/>
      <c r="GYT648" s="60"/>
      <c r="GYU648" s="61"/>
      <c r="GYV648" s="104"/>
      <c r="GYW648" s="60"/>
      <c r="GYX648" s="61"/>
      <c r="GYY648" s="104"/>
      <c r="GYZ648" s="60"/>
      <c r="GZA648" s="61"/>
      <c r="GZB648" s="104"/>
      <c r="GZC648" s="60"/>
      <c r="GZD648" s="61"/>
      <c r="GZE648" s="104"/>
      <c r="GZF648" s="60"/>
      <c r="GZG648" s="61"/>
      <c r="GZH648" s="104"/>
      <c r="GZI648" s="60"/>
      <c r="GZJ648" s="61"/>
      <c r="GZK648" s="104"/>
      <c r="GZL648" s="60"/>
      <c r="GZM648" s="61"/>
      <c r="GZN648" s="104"/>
      <c r="GZO648" s="60"/>
      <c r="GZP648" s="61"/>
      <c r="GZQ648" s="104"/>
      <c r="GZR648" s="60"/>
      <c r="GZS648" s="61"/>
      <c r="GZT648" s="104"/>
      <c r="GZU648" s="60"/>
      <c r="GZV648" s="61"/>
      <c r="GZW648" s="104"/>
      <c r="GZX648" s="60"/>
      <c r="GZY648" s="61"/>
      <c r="GZZ648" s="104"/>
      <c r="HAA648" s="60"/>
      <c r="HAB648" s="61"/>
      <c r="HAC648" s="104"/>
      <c r="HAD648" s="60"/>
      <c r="HAE648" s="61"/>
      <c r="HAF648" s="104"/>
      <c r="HAG648" s="60"/>
      <c r="HAH648" s="61"/>
      <c r="HAI648" s="104"/>
      <c r="HAJ648" s="60"/>
      <c r="HAK648" s="61"/>
      <c r="HAL648" s="104"/>
      <c r="HAM648" s="60"/>
      <c r="HAN648" s="61"/>
      <c r="HAO648" s="104"/>
      <c r="HAP648" s="60"/>
      <c r="HAQ648" s="61"/>
      <c r="HAR648" s="104"/>
      <c r="HAS648" s="60"/>
      <c r="HAT648" s="61"/>
      <c r="HAU648" s="104"/>
      <c r="HAV648" s="60"/>
      <c r="HAW648" s="61"/>
      <c r="HAX648" s="104"/>
      <c r="HAY648" s="60"/>
      <c r="HAZ648" s="61"/>
      <c r="HBA648" s="104"/>
      <c r="HBB648" s="60"/>
      <c r="HBC648" s="61"/>
      <c r="HBD648" s="104"/>
      <c r="HBE648" s="60"/>
      <c r="HBF648" s="61"/>
      <c r="HBG648" s="104"/>
      <c r="HBH648" s="60"/>
      <c r="HBI648" s="61"/>
      <c r="HBJ648" s="104"/>
      <c r="HBK648" s="60"/>
      <c r="HBL648" s="61"/>
      <c r="HBM648" s="104"/>
      <c r="HBN648" s="60"/>
      <c r="HBO648" s="61"/>
      <c r="HBP648" s="104"/>
      <c r="HBQ648" s="60"/>
      <c r="HBR648" s="61"/>
      <c r="HBS648" s="104"/>
      <c r="HBT648" s="60"/>
      <c r="HBU648" s="61"/>
      <c r="HBV648" s="104"/>
      <c r="HBW648" s="60"/>
      <c r="HBX648" s="61"/>
      <c r="HBY648" s="104"/>
      <c r="HBZ648" s="60"/>
      <c r="HCA648" s="61"/>
      <c r="HCB648" s="104"/>
      <c r="HCC648" s="60"/>
      <c r="HCD648" s="61"/>
      <c r="HCE648" s="104"/>
      <c r="HCF648" s="60"/>
      <c r="HCG648" s="61"/>
      <c r="HCH648" s="104"/>
      <c r="HCI648" s="60"/>
      <c r="HCJ648" s="61"/>
      <c r="HCK648" s="104"/>
      <c r="HCL648" s="60"/>
      <c r="HCM648" s="61"/>
      <c r="HCN648" s="104"/>
      <c r="HCO648" s="60"/>
      <c r="HCP648" s="61"/>
      <c r="HCQ648" s="104"/>
      <c r="HCR648" s="60"/>
      <c r="HCS648" s="61"/>
      <c r="HCT648" s="104"/>
      <c r="HCU648" s="60"/>
      <c r="HCV648" s="61"/>
      <c r="HCW648" s="104"/>
      <c r="HCX648" s="60"/>
      <c r="HCY648" s="61"/>
      <c r="HCZ648" s="104"/>
      <c r="HDA648" s="60"/>
      <c r="HDB648" s="61"/>
      <c r="HDC648" s="104"/>
      <c r="HDD648" s="60"/>
      <c r="HDE648" s="61"/>
      <c r="HDF648" s="104"/>
      <c r="HDG648" s="60"/>
      <c r="HDH648" s="61"/>
      <c r="HDI648" s="104"/>
      <c r="HDJ648" s="60"/>
      <c r="HDK648" s="61"/>
      <c r="HDL648" s="104"/>
      <c r="HDM648" s="60"/>
      <c r="HDN648" s="61"/>
      <c r="HDO648" s="104"/>
      <c r="HDP648" s="60"/>
      <c r="HDQ648" s="61"/>
      <c r="HDR648" s="104"/>
      <c r="HDS648" s="60"/>
      <c r="HDT648" s="61"/>
      <c r="HDU648" s="104"/>
      <c r="HDV648" s="60"/>
      <c r="HDW648" s="61"/>
      <c r="HDX648" s="104"/>
      <c r="HDY648" s="60"/>
      <c r="HDZ648" s="61"/>
      <c r="HEA648" s="104"/>
      <c r="HEB648" s="60"/>
      <c r="HEC648" s="61"/>
      <c r="HED648" s="104"/>
      <c r="HEE648" s="60"/>
      <c r="HEF648" s="61"/>
      <c r="HEG648" s="104"/>
      <c r="HEH648" s="60"/>
      <c r="HEI648" s="61"/>
      <c r="HEJ648" s="104"/>
      <c r="HEK648" s="60"/>
      <c r="HEL648" s="61"/>
      <c r="HEM648" s="104"/>
      <c r="HEN648" s="60"/>
      <c r="HEO648" s="61"/>
      <c r="HEP648" s="104"/>
      <c r="HEQ648" s="60"/>
      <c r="HER648" s="61"/>
      <c r="HES648" s="104"/>
      <c r="HET648" s="60"/>
      <c r="HEU648" s="61"/>
      <c r="HEV648" s="104"/>
      <c r="HEW648" s="60"/>
      <c r="HEX648" s="61"/>
      <c r="HEY648" s="104"/>
      <c r="HEZ648" s="60"/>
      <c r="HFA648" s="61"/>
      <c r="HFB648" s="104"/>
      <c r="HFC648" s="60"/>
      <c r="HFD648" s="61"/>
      <c r="HFE648" s="104"/>
      <c r="HFF648" s="60"/>
      <c r="HFG648" s="61"/>
      <c r="HFH648" s="104"/>
      <c r="HFI648" s="60"/>
      <c r="HFJ648" s="61"/>
      <c r="HFK648" s="104"/>
      <c r="HFL648" s="60"/>
      <c r="HFM648" s="61"/>
      <c r="HFN648" s="104"/>
      <c r="HFO648" s="60"/>
      <c r="HFP648" s="61"/>
      <c r="HFQ648" s="104"/>
      <c r="HFR648" s="60"/>
      <c r="HFS648" s="61"/>
      <c r="HFT648" s="104"/>
      <c r="HFU648" s="60"/>
      <c r="HFV648" s="61"/>
      <c r="HFW648" s="104"/>
      <c r="HFX648" s="60"/>
      <c r="HFY648" s="61"/>
      <c r="HFZ648" s="104"/>
      <c r="HGA648" s="60"/>
      <c r="HGB648" s="61"/>
      <c r="HGC648" s="104"/>
      <c r="HGD648" s="60"/>
      <c r="HGE648" s="61"/>
      <c r="HGF648" s="104"/>
      <c r="HGG648" s="60"/>
      <c r="HGH648" s="61"/>
      <c r="HGI648" s="104"/>
      <c r="HGJ648" s="60"/>
      <c r="HGK648" s="61"/>
      <c r="HGL648" s="104"/>
      <c r="HGM648" s="60"/>
      <c r="HGN648" s="61"/>
      <c r="HGO648" s="104"/>
      <c r="HGP648" s="60"/>
      <c r="HGQ648" s="61"/>
      <c r="HGR648" s="104"/>
      <c r="HGS648" s="60"/>
      <c r="HGT648" s="61"/>
      <c r="HGU648" s="104"/>
      <c r="HGV648" s="60"/>
      <c r="HGW648" s="61"/>
      <c r="HGX648" s="104"/>
      <c r="HGY648" s="60"/>
      <c r="HGZ648" s="61"/>
      <c r="HHA648" s="104"/>
      <c r="HHB648" s="60"/>
      <c r="HHC648" s="61"/>
      <c r="HHD648" s="104"/>
      <c r="HHE648" s="60"/>
      <c r="HHF648" s="61"/>
      <c r="HHG648" s="104"/>
      <c r="HHH648" s="60"/>
      <c r="HHI648" s="61"/>
      <c r="HHJ648" s="104"/>
      <c r="HHK648" s="60"/>
      <c r="HHL648" s="61"/>
      <c r="HHM648" s="104"/>
      <c r="HHN648" s="60"/>
      <c r="HHO648" s="61"/>
      <c r="HHP648" s="104"/>
      <c r="HHQ648" s="60"/>
      <c r="HHR648" s="61"/>
      <c r="HHS648" s="104"/>
      <c r="HHT648" s="60"/>
      <c r="HHU648" s="61"/>
      <c r="HHV648" s="104"/>
      <c r="HHW648" s="60"/>
      <c r="HHX648" s="61"/>
      <c r="HHY648" s="104"/>
      <c r="HHZ648" s="60"/>
      <c r="HIA648" s="61"/>
      <c r="HIB648" s="104"/>
      <c r="HIC648" s="60"/>
      <c r="HID648" s="61"/>
      <c r="HIE648" s="104"/>
      <c r="HIF648" s="60"/>
      <c r="HIG648" s="61"/>
      <c r="HIH648" s="104"/>
      <c r="HII648" s="60"/>
      <c r="HIJ648" s="61"/>
      <c r="HIK648" s="104"/>
      <c r="HIL648" s="60"/>
      <c r="HIM648" s="61"/>
      <c r="HIN648" s="104"/>
      <c r="HIO648" s="60"/>
      <c r="HIP648" s="61"/>
      <c r="HIQ648" s="104"/>
      <c r="HIR648" s="60"/>
      <c r="HIS648" s="61"/>
      <c r="HIT648" s="104"/>
      <c r="HIU648" s="60"/>
      <c r="HIV648" s="61"/>
      <c r="HIW648" s="104"/>
      <c r="HIX648" s="60"/>
      <c r="HIY648" s="61"/>
      <c r="HIZ648" s="104"/>
      <c r="HJA648" s="60"/>
      <c r="HJB648" s="61"/>
      <c r="HJC648" s="104"/>
      <c r="HJD648" s="60"/>
      <c r="HJE648" s="61"/>
      <c r="HJF648" s="104"/>
      <c r="HJG648" s="60"/>
      <c r="HJH648" s="61"/>
      <c r="HJI648" s="104"/>
      <c r="HJJ648" s="60"/>
      <c r="HJK648" s="61"/>
      <c r="HJL648" s="104"/>
      <c r="HJM648" s="60"/>
      <c r="HJN648" s="61"/>
      <c r="HJO648" s="104"/>
      <c r="HJP648" s="60"/>
      <c r="HJQ648" s="61"/>
      <c r="HJR648" s="104"/>
      <c r="HJS648" s="60"/>
      <c r="HJT648" s="61"/>
      <c r="HJU648" s="104"/>
      <c r="HJV648" s="60"/>
      <c r="HJW648" s="61"/>
      <c r="HJX648" s="104"/>
      <c r="HJY648" s="60"/>
      <c r="HJZ648" s="61"/>
      <c r="HKA648" s="104"/>
      <c r="HKB648" s="60"/>
      <c r="HKC648" s="61"/>
      <c r="HKD648" s="104"/>
      <c r="HKE648" s="60"/>
      <c r="HKF648" s="61"/>
      <c r="HKG648" s="104"/>
      <c r="HKH648" s="60"/>
      <c r="HKI648" s="61"/>
      <c r="HKJ648" s="104"/>
      <c r="HKK648" s="60"/>
      <c r="HKL648" s="61"/>
      <c r="HKM648" s="104"/>
      <c r="HKN648" s="60"/>
      <c r="HKO648" s="61"/>
      <c r="HKP648" s="104"/>
      <c r="HKQ648" s="60"/>
      <c r="HKR648" s="61"/>
      <c r="HKS648" s="104"/>
      <c r="HKT648" s="60"/>
      <c r="HKU648" s="61"/>
      <c r="HKV648" s="104"/>
      <c r="HKW648" s="60"/>
      <c r="HKX648" s="61"/>
      <c r="HKY648" s="104"/>
      <c r="HKZ648" s="60"/>
      <c r="HLA648" s="61"/>
      <c r="HLB648" s="104"/>
      <c r="HLC648" s="60"/>
      <c r="HLD648" s="61"/>
      <c r="HLE648" s="104"/>
      <c r="HLF648" s="60"/>
      <c r="HLG648" s="61"/>
      <c r="HLH648" s="104"/>
      <c r="HLI648" s="60"/>
      <c r="HLJ648" s="61"/>
      <c r="HLK648" s="104"/>
      <c r="HLL648" s="60"/>
      <c r="HLM648" s="61"/>
      <c r="HLN648" s="104"/>
      <c r="HLO648" s="60"/>
      <c r="HLP648" s="61"/>
      <c r="HLQ648" s="104"/>
      <c r="HLR648" s="60"/>
      <c r="HLS648" s="61"/>
      <c r="HLT648" s="104"/>
      <c r="HLU648" s="60"/>
      <c r="HLV648" s="61"/>
      <c r="HLW648" s="104"/>
      <c r="HLX648" s="60"/>
      <c r="HLY648" s="61"/>
      <c r="HLZ648" s="104"/>
      <c r="HMA648" s="60"/>
      <c r="HMB648" s="61"/>
      <c r="HMC648" s="104"/>
      <c r="HMD648" s="60"/>
      <c r="HME648" s="61"/>
      <c r="HMF648" s="104"/>
      <c r="HMG648" s="60"/>
      <c r="HMH648" s="61"/>
      <c r="HMI648" s="104"/>
      <c r="HMJ648" s="60"/>
      <c r="HMK648" s="61"/>
      <c r="HML648" s="104"/>
      <c r="HMM648" s="60"/>
      <c r="HMN648" s="61"/>
      <c r="HMO648" s="104"/>
      <c r="HMP648" s="60"/>
      <c r="HMQ648" s="61"/>
      <c r="HMR648" s="104"/>
      <c r="HMS648" s="60"/>
      <c r="HMT648" s="61"/>
      <c r="HMU648" s="104"/>
      <c r="HMV648" s="60"/>
      <c r="HMW648" s="61"/>
      <c r="HMX648" s="104"/>
      <c r="HMY648" s="60"/>
      <c r="HMZ648" s="61"/>
      <c r="HNA648" s="104"/>
      <c r="HNB648" s="60"/>
      <c r="HNC648" s="61"/>
      <c r="HND648" s="104"/>
      <c r="HNE648" s="60"/>
      <c r="HNF648" s="61"/>
      <c r="HNG648" s="104"/>
      <c r="HNH648" s="60"/>
      <c r="HNI648" s="61"/>
      <c r="HNJ648" s="104"/>
      <c r="HNK648" s="60"/>
      <c r="HNL648" s="61"/>
      <c r="HNM648" s="104"/>
      <c r="HNN648" s="60"/>
      <c r="HNO648" s="61"/>
      <c r="HNP648" s="104"/>
      <c r="HNQ648" s="60"/>
      <c r="HNR648" s="61"/>
      <c r="HNS648" s="104"/>
      <c r="HNT648" s="60"/>
      <c r="HNU648" s="61"/>
      <c r="HNV648" s="104"/>
      <c r="HNW648" s="60"/>
      <c r="HNX648" s="61"/>
      <c r="HNY648" s="104"/>
      <c r="HNZ648" s="60"/>
      <c r="HOA648" s="61"/>
      <c r="HOB648" s="104"/>
      <c r="HOC648" s="60"/>
      <c r="HOD648" s="61"/>
      <c r="HOE648" s="104"/>
      <c r="HOF648" s="60"/>
      <c r="HOG648" s="61"/>
      <c r="HOH648" s="104"/>
      <c r="HOI648" s="60"/>
      <c r="HOJ648" s="61"/>
      <c r="HOK648" s="104"/>
      <c r="HOL648" s="60"/>
      <c r="HOM648" s="61"/>
      <c r="HON648" s="104"/>
      <c r="HOO648" s="60"/>
      <c r="HOP648" s="61"/>
      <c r="HOQ648" s="104"/>
      <c r="HOR648" s="60"/>
      <c r="HOS648" s="61"/>
      <c r="HOT648" s="104"/>
      <c r="HOU648" s="60"/>
      <c r="HOV648" s="61"/>
      <c r="HOW648" s="104"/>
      <c r="HOX648" s="60"/>
      <c r="HOY648" s="61"/>
      <c r="HOZ648" s="104"/>
      <c r="HPA648" s="60"/>
      <c r="HPB648" s="61"/>
      <c r="HPC648" s="104"/>
      <c r="HPD648" s="60"/>
      <c r="HPE648" s="61"/>
      <c r="HPF648" s="104"/>
      <c r="HPG648" s="60"/>
      <c r="HPH648" s="61"/>
      <c r="HPI648" s="104"/>
      <c r="HPJ648" s="60"/>
      <c r="HPK648" s="61"/>
      <c r="HPL648" s="104"/>
      <c r="HPM648" s="60"/>
      <c r="HPN648" s="61"/>
      <c r="HPO648" s="104"/>
      <c r="HPP648" s="60"/>
      <c r="HPQ648" s="61"/>
      <c r="HPR648" s="104"/>
      <c r="HPS648" s="60"/>
      <c r="HPT648" s="61"/>
      <c r="HPU648" s="104"/>
      <c r="HPV648" s="60"/>
      <c r="HPW648" s="61"/>
      <c r="HPX648" s="104"/>
      <c r="HPY648" s="60"/>
      <c r="HPZ648" s="61"/>
      <c r="HQA648" s="104"/>
      <c r="HQB648" s="60"/>
      <c r="HQC648" s="61"/>
      <c r="HQD648" s="104"/>
      <c r="HQE648" s="60"/>
      <c r="HQF648" s="61"/>
      <c r="HQG648" s="104"/>
      <c r="HQH648" s="60"/>
      <c r="HQI648" s="61"/>
      <c r="HQJ648" s="104"/>
      <c r="HQK648" s="60"/>
      <c r="HQL648" s="61"/>
      <c r="HQM648" s="104"/>
      <c r="HQN648" s="60"/>
      <c r="HQO648" s="61"/>
      <c r="HQP648" s="104"/>
      <c r="HQQ648" s="60"/>
      <c r="HQR648" s="61"/>
      <c r="HQS648" s="104"/>
      <c r="HQT648" s="60"/>
      <c r="HQU648" s="61"/>
      <c r="HQV648" s="104"/>
      <c r="HQW648" s="60"/>
      <c r="HQX648" s="61"/>
      <c r="HQY648" s="104"/>
      <c r="HQZ648" s="60"/>
      <c r="HRA648" s="61"/>
      <c r="HRB648" s="104"/>
      <c r="HRC648" s="60"/>
      <c r="HRD648" s="61"/>
      <c r="HRE648" s="104"/>
      <c r="HRF648" s="60"/>
      <c r="HRG648" s="61"/>
      <c r="HRH648" s="104"/>
      <c r="HRI648" s="60"/>
      <c r="HRJ648" s="61"/>
      <c r="HRK648" s="104"/>
      <c r="HRL648" s="60"/>
      <c r="HRM648" s="61"/>
      <c r="HRN648" s="104"/>
      <c r="HRO648" s="60"/>
      <c r="HRP648" s="61"/>
      <c r="HRQ648" s="104"/>
      <c r="HRR648" s="60"/>
      <c r="HRS648" s="61"/>
      <c r="HRT648" s="104"/>
      <c r="HRU648" s="60"/>
      <c r="HRV648" s="61"/>
      <c r="HRW648" s="104"/>
      <c r="HRX648" s="60"/>
      <c r="HRY648" s="61"/>
      <c r="HRZ648" s="104"/>
      <c r="HSA648" s="60"/>
      <c r="HSB648" s="61"/>
      <c r="HSC648" s="104"/>
      <c r="HSD648" s="60"/>
      <c r="HSE648" s="61"/>
      <c r="HSF648" s="104"/>
      <c r="HSG648" s="60"/>
      <c r="HSH648" s="61"/>
      <c r="HSI648" s="104"/>
      <c r="HSJ648" s="60"/>
      <c r="HSK648" s="61"/>
      <c r="HSL648" s="104"/>
      <c r="HSM648" s="60"/>
      <c r="HSN648" s="61"/>
      <c r="HSO648" s="104"/>
      <c r="HSP648" s="60"/>
      <c r="HSQ648" s="61"/>
      <c r="HSR648" s="104"/>
      <c r="HSS648" s="60"/>
      <c r="HST648" s="61"/>
      <c r="HSU648" s="104"/>
      <c r="HSV648" s="60"/>
      <c r="HSW648" s="61"/>
      <c r="HSX648" s="104"/>
      <c r="HSY648" s="60"/>
      <c r="HSZ648" s="61"/>
      <c r="HTA648" s="104"/>
      <c r="HTB648" s="60"/>
      <c r="HTC648" s="61"/>
      <c r="HTD648" s="104"/>
      <c r="HTE648" s="60"/>
      <c r="HTF648" s="61"/>
      <c r="HTG648" s="104"/>
      <c r="HTH648" s="60"/>
      <c r="HTI648" s="61"/>
      <c r="HTJ648" s="104"/>
      <c r="HTK648" s="60"/>
      <c r="HTL648" s="61"/>
      <c r="HTM648" s="104"/>
      <c r="HTN648" s="60"/>
      <c r="HTO648" s="61"/>
      <c r="HTP648" s="104"/>
      <c r="HTQ648" s="60"/>
      <c r="HTR648" s="61"/>
      <c r="HTS648" s="104"/>
      <c r="HTT648" s="60"/>
      <c r="HTU648" s="61"/>
      <c r="HTV648" s="104"/>
      <c r="HTW648" s="60"/>
      <c r="HTX648" s="61"/>
      <c r="HTY648" s="104"/>
      <c r="HTZ648" s="60"/>
      <c r="HUA648" s="61"/>
      <c r="HUB648" s="104"/>
      <c r="HUC648" s="60"/>
      <c r="HUD648" s="61"/>
      <c r="HUE648" s="104"/>
      <c r="HUF648" s="60"/>
      <c r="HUG648" s="61"/>
      <c r="HUH648" s="104"/>
      <c r="HUI648" s="60"/>
      <c r="HUJ648" s="61"/>
      <c r="HUK648" s="104"/>
      <c r="HUL648" s="60"/>
      <c r="HUM648" s="61"/>
      <c r="HUN648" s="104"/>
      <c r="HUO648" s="60"/>
      <c r="HUP648" s="61"/>
      <c r="HUQ648" s="104"/>
      <c r="HUR648" s="60"/>
      <c r="HUS648" s="61"/>
      <c r="HUT648" s="104"/>
      <c r="HUU648" s="60"/>
      <c r="HUV648" s="61"/>
      <c r="HUW648" s="104"/>
      <c r="HUX648" s="60"/>
      <c r="HUY648" s="61"/>
      <c r="HUZ648" s="104"/>
      <c r="HVA648" s="60"/>
      <c r="HVB648" s="61"/>
      <c r="HVC648" s="104"/>
      <c r="HVD648" s="60"/>
      <c r="HVE648" s="61"/>
      <c r="HVF648" s="104"/>
      <c r="HVG648" s="60"/>
      <c r="HVH648" s="61"/>
      <c r="HVI648" s="104"/>
      <c r="HVJ648" s="60"/>
      <c r="HVK648" s="61"/>
      <c r="HVL648" s="104"/>
      <c r="HVM648" s="60"/>
      <c r="HVN648" s="61"/>
      <c r="HVO648" s="104"/>
      <c r="HVP648" s="60"/>
      <c r="HVQ648" s="61"/>
      <c r="HVR648" s="104"/>
      <c r="HVS648" s="60"/>
      <c r="HVT648" s="61"/>
      <c r="HVU648" s="104"/>
      <c r="HVV648" s="60"/>
      <c r="HVW648" s="61"/>
      <c r="HVX648" s="104"/>
      <c r="HVY648" s="60"/>
      <c r="HVZ648" s="61"/>
      <c r="HWA648" s="104"/>
      <c r="HWB648" s="60"/>
      <c r="HWC648" s="61"/>
      <c r="HWD648" s="104"/>
      <c r="HWE648" s="60"/>
      <c r="HWF648" s="61"/>
      <c r="HWG648" s="104"/>
      <c r="HWH648" s="60"/>
      <c r="HWI648" s="61"/>
      <c r="HWJ648" s="104"/>
      <c r="HWK648" s="60"/>
      <c r="HWL648" s="61"/>
      <c r="HWM648" s="104"/>
      <c r="HWN648" s="60"/>
      <c r="HWO648" s="61"/>
      <c r="HWP648" s="104"/>
      <c r="HWQ648" s="60"/>
      <c r="HWR648" s="61"/>
      <c r="HWS648" s="104"/>
      <c r="HWT648" s="60"/>
      <c r="HWU648" s="61"/>
      <c r="HWV648" s="104"/>
      <c r="HWW648" s="60"/>
      <c r="HWX648" s="61"/>
      <c r="HWY648" s="104"/>
      <c r="HWZ648" s="60"/>
      <c r="HXA648" s="61"/>
      <c r="HXB648" s="104"/>
      <c r="HXC648" s="60"/>
      <c r="HXD648" s="61"/>
      <c r="HXE648" s="104"/>
      <c r="HXF648" s="60"/>
      <c r="HXG648" s="61"/>
      <c r="HXH648" s="104"/>
      <c r="HXI648" s="60"/>
      <c r="HXJ648" s="61"/>
      <c r="HXK648" s="104"/>
      <c r="HXL648" s="60"/>
      <c r="HXM648" s="61"/>
      <c r="HXN648" s="104"/>
      <c r="HXO648" s="60"/>
      <c r="HXP648" s="61"/>
      <c r="HXQ648" s="104"/>
      <c r="HXR648" s="60"/>
      <c r="HXS648" s="61"/>
      <c r="HXT648" s="104"/>
      <c r="HXU648" s="60"/>
      <c r="HXV648" s="61"/>
      <c r="HXW648" s="104"/>
      <c r="HXX648" s="60"/>
      <c r="HXY648" s="61"/>
      <c r="HXZ648" s="104"/>
      <c r="HYA648" s="60"/>
      <c r="HYB648" s="61"/>
      <c r="HYC648" s="104"/>
      <c r="HYD648" s="60"/>
      <c r="HYE648" s="61"/>
      <c r="HYF648" s="104"/>
      <c r="HYG648" s="60"/>
      <c r="HYH648" s="61"/>
      <c r="HYI648" s="104"/>
      <c r="HYJ648" s="60"/>
      <c r="HYK648" s="61"/>
      <c r="HYL648" s="104"/>
      <c r="HYM648" s="60"/>
      <c r="HYN648" s="61"/>
      <c r="HYO648" s="104"/>
      <c r="HYP648" s="60"/>
      <c r="HYQ648" s="61"/>
      <c r="HYR648" s="104"/>
      <c r="HYS648" s="60"/>
      <c r="HYT648" s="61"/>
      <c r="HYU648" s="104"/>
      <c r="HYV648" s="60"/>
      <c r="HYW648" s="61"/>
      <c r="HYX648" s="104"/>
      <c r="HYY648" s="60"/>
      <c r="HYZ648" s="61"/>
      <c r="HZA648" s="104"/>
      <c r="HZB648" s="60"/>
      <c r="HZC648" s="61"/>
      <c r="HZD648" s="104"/>
      <c r="HZE648" s="60"/>
      <c r="HZF648" s="61"/>
      <c r="HZG648" s="104"/>
      <c r="HZH648" s="60"/>
      <c r="HZI648" s="61"/>
      <c r="HZJ648" s="104"/>
      <c r="HZK648" s="60"/>
      <c r="HZL648" s="61"/>
      <c r="HZM648" s="104"/>
      <c r="HZN648" s="60"/>
      <c r="HZO648" s="61"/>
      <c r="HZP648" s="104"/>
      <c r="HZQ648" s="60"/>
      <c r="HZR648" s="61"/>
      <c r="HZS648" s="104"/>
      <c r="HZT648" s="60"/>
      <c r="HZU648" s="61"/>
      <c r="HZV648" s="104"/>
      <c r="HZW648" s="60"/>
      <c r="HZX648" s="61"/>
      <c r="HZY648" s="104"/>
      <c r="HZZ648" s="60"/>
      <c r="IAA648" s="61"/>
      <c r="IAB648" s="104"/>
      <c r="IAC648" s="60"/>
      <c r="IAD648" s="61"/>
      <c r="IAE648" s="104"/>
      <c r="IAF648" s="60"/>
      <c r="IAG648" s="61"/>
      <c r="IAH648" s="104"/>
      <c r="IAI648" s="60"/>
      <c r="IAJ648" s="61"/>
      <c r="IAK648" s="104"/>
      <c r="IAL648" s="60"/>
      <c r="IAM648" s="61"/>
      <c r="IAN648" s="104"/>
      <c r="IAO648" s="60"/>
      <c r="IAP648" s="61"/>
      <c r="IAQ648" s="104"/>
      <c r="IAR648" s="60"/>
      <c r="IAS648" s="61"/>
      <c r="IAT648" s="104"/>
      <c r="IAU648" s="60"/>
      <c r="IAV648" s="61"/>
      <c r="IAW648" s="104"/>
      <c r="IAX648" s="60"/>
      <c r="IAY648" s="61"/>
      <c r="IAZ648" s="104"/>
      <c r="IBA648" s="60"/>
      <c r="IBB648" s="61"/>
      <c r="IBC648" s="104"/>
      <c r="IBD648" s="60"/>
      <c r="IBE648" s="61"/>
      <c r="IBF648" s="104"/>
      <c r="IBG648" s="60"/>
      <c r="IBH648" s="61"/>
      <c r="IBI648" s="104"/>
      <c r="IBJ648" s="60"/>
      <c r="IBK648" s="61"/>
      <c r="IBL648" s="104"/>
      <c r="IBM648" s="60"/>
      <c r="IBN648" s="61"/>
      <c r="IBO648" s="104"/>
      <c r="IBP648" s="60"/>
      <c r="IBQ648" s="61"/>
      <c r="IBR648" s="104"/>
      <c r="IBS648" s="60"/>
      <c r="IBT648" s="61"/>
      <c r="IBU648" s="104"/>
      <c r="IBV648" s="60"/>
      <c r="IBW648" s="61"/>
      <c r="IBX648" s="104"/>
      <c r="IBY648" s="60"/>
      <c r="IBZ648" s="61"/>
      <c r="ICA648" s="104"/>
      <c r="ICB648" s="60"/>
      <c r="ICC648" s="61"/>
      <c r="ICD648" s="104"/>
      <c r="ICE648" s="60"/>
      <c r="ICF648" s="61"/>
      <c r="ICG648" s="104"/>
      <c r="ICH648" s="60"/>
      <c r="ICI648" s="61"/>
      <c r="ICJ648" s="104"/>
      <c r="ICK648" s="60"/>
      <c r="ICL648" s="61"/>
      <c r="ICM648" s="104"/>
      <c r="ICN648" s="60"/>
      <c r="ICO648" s="61"/>
      <c r="ICP648" s="104"/>
      <c r="ICQ648" s="60"/>
      <c r="ICR648" s="61"/>
      <c r="ICS648" s="104"/>
      <c r="ICT648" s="60"/>
      <c r="ICU648" s="61"/>
      <c r="ICV648" s="104"/>
      <c r="ICW648" s="60"/>
      <c r="ICX648" s="61"/>
      <c r="ICY648" s="104"/>
      <c r="ICZ648" s="60"/>
      <c r="IDA648" s="61"/>
      <c r="IDB648" s="104"/>
      <c r="IDC648" s="60"/>
      <c r="IDD648" s="61"/>
      <c r="IDE648" s="104"/>
      <c r="IDF648" s="60"/>
      <c r="IDG648" s="61"/>
      <c r="IDH648" s="104"/>
      <c r="IDI648" s="60"/>
      <c r="IDJ648" s="61"/>
      <c r="IDK648" s="104"/>
      <c r="IDL648" s="60"/>
      <c r="IDM648" s="61"/>
      <c r="IDN648" s="104"/>
      <c r="IDO648" s="60"/>
      <c r="IDP648" s="61"/>
      <c r="IDQ648" s="104"/>
      <c r="IDR648" s="60"/>
      <c r="IDS648" s="61"/>
      <c r="IDT648" s="104"/>
      <c r="IDU648" s="60"/>
      <c r="IDV648" s="61"/>
      <c r="IDW648" s="104"/>
      <c r="IDX648" s="60"/>
      <c r="IDY648" s="61"/>
      <c r="IDZ648" s="104"/>
      <c r="IEA648" s="60"/>
      <c r="IEB648" s="61"/>
      <c r="IEC648" s="104"/>
      <c r="IED648" s="60"/>
      <c r="IEE648" s="61"/>
      <c r="IEF648" s="104"/>
      <c r="IEG648" s="60"/>
      <c r="IEH648" s="61"/>
      <c r="IEI648" s="104"/>
      <c r="IEJ648" s="60"/>
      <c r="IEK648" s="61"/>
      <c r="IEL648" s="104"/>
      <c r="IEM648" s="60"/>
      <c r="IEN648" s="61"/>
      <c r="IEO648" s="104"/>
      <c r="IEP648" s="60"/>
      <c r="IEQ648" s="61"/>
      <c r="IER648" s="104"/>
      <c r="IES648" s="60"/>
      <c r="IET648" s="61"/>
      <c r="IEU648" s="104"/>
      <c r="IEV648" s="60"/>
      <c r="IEW648" s="61"/>
      <c r="IEX648" s="104"/>
      <c r="IEY648" s="60"/>
      <c r="IEZ648" s="61"/>
      <c r="IFA648" s="104"/>
      <c r="IFB648" s="60"/>
      <c r="IFC648" s="61"/>
      <c r="IFD648" s="104"/>
      <c r="IFE648" s="60"/>
      <c r="IFF648" s="61"/>
      <c r="IFG648" s="104"/>
      <c r="IFH648" s="60"/>
      <c r="IFI648" s="61"/>
      <c r="IFJ648" s="104"/>
      <c r="IFK648" s="60"/>
      <c r="IFL648" s="61"/>
      <c r="IFM648" s="104"/>
      <c r="IFN648" s="60"/>
      <c r="IFO648" s="61"/>
      <c r="IFP648" s="104"/>
      <c r="IFQ648" s="60"/>
      <c r="IFR648" s="61"/>
      <c r="IFS648" s="104"/>
      <c r="IFT648" s="60"/>
      <c r="IFU648" s="61"/>
      <c r="IFV648" s="104"/>
      <c r="IFW648" s="60"/>
      <c r="IFX648" s="61"/>
      <c r="IFY648" s="104"/>
      <c r="IFZ648" s="60"/>
      <c r="IGA648" s="61"/>
      <c r="IGB648" s="104"/>
      <c r="IGC648" s="60"/>
      <c r="IGD648" s="61"/>
      <c r="IGE648" s="104"/>
      <c r="IGF648" s="60"/>
      <c r="IGG648" s="61"/>
      <c r="IGH648" s="104"/>
      <c r="IGI648" s="60"/>
      <c r="IGJ648" s="61"/>
      <c r="IGK648" s="104"/>
      <c r="IGL648" s="60"/>
      <c r="IGM648" s="61"/>
      <c r="IGN648" s="104"/>
      <c r="IGO648" s="60"/>
      <c r="IGP648" s="61"/>
      <c r="IGQ648" s="104"/>
      <c r="IGR648" s="60"/>
      <c r="IGS648" s="61"/>
      <c r="IGT648" s="104"/>
      <c r="IGU648" s="60"/>
      <c r="IGV648" s="61"/>
      <c r="IGW648" s="104"/>
      <c r="IGX648" s="60"/>
      <c r="IGY648" s="61"/>
      <c r="IGZ648" s="104"/>
      <c r="IHA648" s="60"/>
      <c r="IHB648" s="61"/>
      <c r="IHC648" s="104"/>
      <c r="IHD648" s="60"/>
      <c r="IHE648" s="61"/>
      <c r="IHF648" s="104"/>
      <c r="IHG648" s="60"/>
      <c r="IHH648" s="61"/>
      <c r="IHI648" s="104"/>
      <c r="IHJ648" s="60"/>
      <c r="IHK648" s="61"/>
      <c r="IHL648" s="104"/>
      <c r="IHM648" s="60"/>
      <c r="IHN648" s="61"/>
      <c r="IHO648" s="104"/>
      <c r="IHP648" s="60"/>
      <c r="IHQ648" s="61"/>
      <c r="IHR648" s="104"/>
      <c r="IHS648" s="60"/>
      <c r="IHT648" s="61"/>
      <c r="IHU648" s="104"/>
      <c r="IHV648" s="60"/>
      <c r="IHW648" s="61"/>
      <c r="IHX648" s="104"/>
      <c r="IHY648" s="60"/>
      <c r="IHZ648" s="61"/>
      <c r="IIA648" s="104"/>
      <c r="IIB648" s="60"/>
      <c r="IIC648" s="61"/>
      <c r="IID648" s="104"/>
      <c r="IIE648" s="60"/>
      <c r="IIF648" s="61"/>
      <c r="IIG648" s="104"/>
      <c r="IIH648" s="60"/>
      <c r="III648" s="61"/>
      <c r="IIJ648" s="104"/>
      <c r="IIK648" s="60"/>
      <c r="IIL648" s="61"/>
      <c r="IIM648" s="104"/>
      <c r="IIN648" s="60"/>
      <c r="IIO648" s="61"/>
      <c r="IIP648" s="104"/>
      <c r="IIQ648" s="60"/>
      <c r="IIR648" s="61"/>
      <c r="IIS648" s="104"/>
      <c r="IIT648" s="60"/>
      <c r="IIU648" s="61"/>
      <c r="IIV648" s="104"/>
      <c r="IIW648" s="60"/>
      <c r="IIX648" s="61"/>
      <c r="IIY648" s="104"/>
      <c r="IIZ648" s="60"/>
      <c r="IJA648" s="61"/>
      <c r="IJB648" s="104"/>
      <c r="IJC648" s="60"/>
      <c r="IJD648" s="61"/>
      <c r="IJE648" s="104"/>
      <c r="IJF648" s="60"/>
      <c r="IJG648" s="61"/>
      <c r="IJH648" s="104"/>
      <c r="IJI648" s="60"/>
      <c r="IJJ648" s="61"/>
      <c r="IJK648" s="104"/>
      <c r="IJL648" s="60"/>
      <c r="IJM648" s="61"/>
      <c r="IJN648" s="104"/>
      <c r="IJO648" s="60"/>
      <c r="IJP648" s="61"/>
      <c r="IJQ648" s="104"/>
      <c r="IJR648" s="60"/>
      <c r="IJS648" s="61"/>
      <c r="IJT648" s="104"/>
      <c r="IJU648" s="60"/>
      <c r="IJV648" s="61"/>
      <c r="IJW648" s="104"/>
      <c r="IJX648" s="60"/>
      <c r="IJY648" s="61"/>
      <c r="IJZ648" s="104"/>
      <c r="IKA648" s="60"/>
      <c r="IKB648" s="61"/>
      <c r="IKC648" s="104"/>
      <c r="IKD648" s="60"/>
      <c r="IKE648" s="61"/>
      <c r="IKF648" s="104"/>
      <c r="IKG648" s="60"/>
      <c r="IKH648" s="61"/>
      <c r="IKI648" s="104"/>
      <c r="IKJ648" s="60"/>
      <c r="IKK648" s="61"/>
      <c r="IKL648" s="104"/>
      <c r="IKM648" s="60"/>
      <c r="IKN648" s="61"/>
      <c r="IKO648" s="104"/>
      <c r="IKP648" s="60"/>
      <c r="IKQ648" s="61"/>
      <c r="IKR648" s="104"/>
      <c r="IKS648" s="60"/>
      <c r="IKT648" s="61"/>
      <c r="IKU648" s="104"/>
      <c r="IKV648" s="60"/>
      <c r="IKW648" s="61"/>
      <c r="IKX648" s="104"/>
      <c r="IKY648" s="60"/>
      <c r="IKZ648" s="61"/>
      <c r="ILA648" s="104"/>
      <c r="ILB648" s="60"/>
      <c r="ILC648" s="61"/>
      <c r="ILD648" s="104"/>
      <c r="ILE648" s="60"/>
      <c r="ILF648" s="61"/>
      <c r="ILG648" s="104"/>
      <c r="ILH648" s="60"/>
      <c r="ILI648" s="61"/>
      <c r="ILJ648" s="104"/>
      <c r="ILK648" s="60"/>
      <c r="ILL648" s="61"/>
      <c r="ILM648" s="104"/>
      <c r="ILN648" s="60"/>
      <c r="ILO648" s="61"/>
      <c r="ILP648" s="104"/>
      <c r="ILQ648" s="60"/>
      <c r="ILR648" s="61"/>
      <c r="ILS648" s="104"/>
      <c r="ILT648" s="60"/>
      <c r="ILU648" s="61"/>
      <c r="ILV648" s="104"/>
      <c r="ILW648" s="60"/>
      <c r="ILX648" s="61"/>
      <c r="ILY648" s="104"/>
      <c r="ILZ648" s="60"/>
      <c r="IMA648" s="61"/>
      <c r="IMB648" s="104"/>
      <c r="IMC648" s="60"/>
      <c r="IMD648" s="61"/>
      <c r="IME648" s="104"/>
      <c r="IMF648" s="60"/>
      <c r="IMG648" s="61"/>
      <c r="IMH648" s="104"/>
      <c r="IMI648" s="60"/>
      <c r="IMJ648" s="61"/>
      <c r="IMK648" s="104"/>
      <c r="IML648" s="60"/>
      <c r="IMM648" s="61"/>
      <c r="IMN648" s="104"/>
      <c r="IMO648" s="60"/>
      <c r="IMP648" s="61"/>
      <c r="IMQ648" s="104"/>
      <c r="IMR648" s="60"/>
      <c r="IMS648" s="61"/>
      <c r="IMT648" s="104"/>
      <c r="IMU648" s="60"/>
      <c r="IMV648" s="61"/>
      <c r="IMW648" s="104"/>
      <c r="IMX648" s="60"/>
      <c r="IMY648" s="61"/>
      <c r="IMZ648" s="104"/>
      <c r="INA648" s="60"/>
      <c r="INB648" s="61"/>
      <c r="INC648" s="104"/>
      <c r="IND648" s="60"/>
      <c r="INE648" s="61"/>
      <c r="INF648" s="104"/>
      <c r="ING648" s="60"/>
      <c r="INH648" s="61"/>
      <c r="INI648" s="104"/>
      <c r="INJ648" s="60"/>
      <c r="INK648" s="61"/>
      <c r="INL648" s="104"/>
      <c r="INM648" s="60"/>
      <c r="INN648" s="61"/>
      <c r="INO648" s="104"/>
      <c r="INP648" s="60"/>
      <c r="INQ648" s="61"/>
      <c r="INR648" s="104"/>
      <c r="INS648" s="60"/>
      <c r="INT648" s="61"/>
      <c r="INU648" s="104"/>
      <c r="INV648" s="60"/>
      <c r="INW648" s="61"/>
      <c r="INX648" s="104"/>
      <c r="INY648" s="60"/>
      <c r="INZ648" s="61"/>
      <c r="IOA648" s="104"/>
      <c r="IOB648" s="60"/>
      <c r="IOC648" s="61"/>
      <c r="IOD648" s="104"/>
      <c r="IOE648" s="60"/>
      <c r="IOF648" s="61"/>
      <c r="IOG648" s="104"/>
      <c r="IOH648" s="60"/>
      <c r="IOI648" s="61"/>
      <c r="IOJ648" s="104"/>
      <c r="IOK648" s="60"/>
      <c r="IOL648" s="61"/>
      <c r="IOM648" s="104"/>
      <c r="ION648" s="60"/>
      <c r="IOO648" s="61"/>
      <c r="IOP648" s="104"/>
      <c r="IOQ648" s="60"/>
      <c r="IOR648" s="61"/>
      <c r="IOS648" s="104"/>
      <c r="IOT648" s="60"/>
      <c r="IOU648" s="61"/>
      <c r="IOV648" s="104"/>
      <c r="IOW648" s="60"/>
      <c r="IOX648" s="61"/>
      <c r="IOY648" s="104"/>
      <c r="IOZ648" s="60"/>
      <c r="IPA648" s="61"/>
      <c r="IPB648" s="104"/>
      <c r="IPC648" s="60"/>
      <c r="IPD648" s="61"/>
      <c r="IPE648" s="104"/>
      <c r="IPF648" s="60"/>
      <c r="IPG648" s="61"/>
      <c r="IPH648" s="104"/>
      <c r="IPI648" s="60"/>
      <c r="IPJ648" s="61"/>
      <c r="IPK648" s="104"/>
      <c r="IPL648" s="60"/>
      <c r="IPM648" s="61"/>
      <c r="IPN648" s="104"/>
      <c r="IPO648" s="60"/>
      <c r="IPP648" s="61"/>
      <c r="IPQ648" s="104"/>
      <c r="IPR648" s="60"/>
      <c r="IPS648" s="61"/>
      <c r="IPT648" s="104"/>
      <c r="IPU648" s="60"/>
      <c r="IPV648" s="61"/>
      <c r="IPW648" s="104"/>
      <c r="IPX648" s="60"/>
      <c r="IPY648" s="61"/>
      <c r="IPZ648" s="104"/>
      <c r="IQA648" s="60"/>
      <c r="IQB648" s="61"/>
      <c r="IQC648" s="104"/>
      <c r="IQD648" s="60"/>
      <c r="IQE648" s="61"/>
      <c r="IQF648" s="104"/>
      <c r="IQG648" s="60"/>
      <c r="IQH648" s="61"/>
      <c r="IQI648" s="104"/>
      <c r="IQJ648" s="60"/>
      <c r="IQK648" s="61"/>
      <c r="IQL648" s="104"/>
      <c r="IQM648" s="60"/>
      <c r="IQN648" s="61"/>
      <c r="IQO648" s="104"/>
      <c r="IQP648" s="60"/>
      <c r="IQQ648" s="61"/>
      <c r="IQR648" s="104"/>
      <c r="IQS648" s="60"/>
      <c r="IQT648" s="61"/>
      <c r="IQU648" s="104"/>
      <c r="IQV648" s="60"/>
      <c r="IQW648" s="61"/>
      <c r="IQX648" s="104"/>
      <c r="IQY648" s="60"/>
      <c r="IQZ648" s="61"/>
      <c r="IRA648" s="104"/>
      <c r="IRB648" s="60"/>
      <c r="IRC648" s="61"/>
      <c r="IRD648" s="104"/>
      <c r="IRE648" s="60"/>
      <c r="IRF648" s="61"/>
      <c r="IRG648" s="104"/>
      <c r="IRH648" s="60"/>
      <c r="IRI648" s="61"/>
      <c r="IRJ648" s="104"/>
      <c r="IRK648" s="60"/>
      <c r="IRL648" s="61"/>
      <c r="IRM648" s="104"/>
      <c r="IRN648" s="60"/>
      <c r="IRO648" s="61"/>
      <c r="IRP648" s="104"/>
      <c r="IRQ648" s="60"/>
      <c r="IRR648" s="61"/>
      <c r="IRS648" s="104"/>
      <c r="IRT648" s="60"/>
      <c r="IRU648" s="61"/>
      <c r="IRV648" s="104"/>
      <c r="IRW648" s="60"/>
      <c r="IRX648" s="61"/>
      <c r="IRY648" s="104"/>
      <c r="IRZ648" s="60"/>
      <c r="ISA648" s="61"/>
      <c r="ISB648" s="104"/>
      <c r="ISC648" s="60"/>
      <c r="ISD648" s="61"/>
      <c r="ISE648" s="104"/>
      <c r="ISF648" s="60"/>
      <c r="ISG648" s="61"/>
      <c r="ISH648" s="104"/>
      <c r="ISI648" s="60"/>
      <c r="ISJ648" s="61"/>
      <c r="ISK648" s="104"/>
      <c r="ISL648" s="60"/>
      <c r="ISM648" s="61"/>
      <c r="ISN648" s="104"/>
      <c r="ISO648" s="60"/>
      <c r="ISP648" s="61"/>
      <c r="ISQ648" s="104"/>
      <c r="ISR648" s="60"/>
      <c r="ISS648" s="61"/>
      <c r="IST648" s="104"/>
      <c r="ISU648" s="60"/>
      <c r="ISV648" s="61"/>
      <c r="ISW648" s="104"/>
      <c r="ISX648" s="60"/>
      <c r="ISY648" s="61"/>
      <c r="ISZ648" s="104"/>
      <c r="ITA648" s="60"/>
      <c r="ITB648" s="61"/>
      <c r="ITC648" s="104"/>
      <c r="ITD648" s="60"/>
      <c r="ITE648" s="61"/>
      <c r="ITF648" s="104"/>
      <c r="ITG648" s="60"/>
      <c r="ITH648" s="61"/>
      <c r="ITI648" s="104"/>
      <c r="ITJ648" s="60"/>
      <c r="ITK648" s="61"/>
      <c r="ITL648" s="104"/>
      <c r="ITM648" s="60"/>
      <c r="ITN648" s="61"/>
      <c r="ITO648" s="104"/>
      <c r="ITP648" s="60"/>
      <c r="ITQ648" s="61"/>
      <c r="ITR648" s="104"/>
      <c r="ITS648" s="60"/>
      <c r="ITT648" s="61"/>
      <c r="ITU648" s="104"/>
      <c r="ITV648" s="60"/>
      <c r="ITW648" s="61"/>
      <c r="ITX648" s="104"/>
      <c r="ITY648" s="60"/>
      <c r="ITZ648" s="61"/>
      <c r="IUA648" s="104"/>
      <c r="IUB648" s="60"/>
      <c r="IUC648" s="61"/>
      <c r="IUD648" s="104"/>
      <c r="IUE648" s="60"/>
      <c r="IUF648" s="61"/>
      <c r="IUG648" s="104"/>
      <c r="IUH648" s="60"/>
      <c r="IUI648" s="61"/>
      <c r="IUJ648" s="104"/>
      <c r="IUK648" s="60"/>
      <c r="IUL648" s="61"/>
      <c r="IUM648" s="104"/>
      <c r="IUN648" s="60"/>
      <c r="IUO648" s="61"/>
      <c r="IUP648" s="104"/>
      <c r="IUQ648" s="60"/>
      <c r="IUR648" s="61"/>
      <c r="IUS648" s="104"/>
      <c r="IUT648" s="60"/>
      <c r="IUU648" s="61"/>
      <c r="IUV648" s="104"/>
      <c r="IUW648" s="60"/>
      <c r="IUX648" s="61"/>
      <c r="IUY648" s="104"/>
      <c r="IUZ648" s="60"/>
      <c r="IVA648" s="61"/>
      <c r="IVB648" s="104"/>
      <c r="IVC648" s="60"/>
      <c r="IVD648" s="61"/>
      <c r="IVE648" s="104"/>
      <c r="IVF648" s="60"/>
      <c r="IVG648" s="61"/>
      <c r="IVH648" s="104"/>
      <c r="IVI648" s="60"/>
      <c r="IVJ648" s="61"/>
      <c r="IVK648" s="104"/>
      <c r="IVL648" s="60"/>
      <c r="IVM648" s="61"/>
      <c r="IVN648" s="104"/>
      <c r="IVO648" s="60"/>
      <c r="IVP648" s="61"/>
      <c r="IVQ648" s="104"/>
      <c r="IVR648" s="60"/>
      <c r="IVS648" s="61"/>
      <c r="IVT648" s="104"/>
      <c r="IVU648" s="60"/>
      <c r="IVV648" s="61"/>
      <c r="IVW648" s="104"/>
      <c r="IVX648" s="60"/>
      <c r="IVY648" s="61"/>
      <c r="IVZ648" s="104"/>
      <c r="IWA648" s="60"/>
      <c r="IWB648" s="61"/>
      <c r="IWC648" s="104"/>
      <c r="IWD648" s="60"/>
      <c r="IWE648" s="61"/>
      <c r="IWF648" s="104"/>
      <c r="IWG648" s="60"/>
      <c r="IWH648" s="61"/>
      <c r="IWI648" s="104"/>
      <c r="IWJ648" s="60"/>
      <c r="IWK648" s="61"/>
      <c r="IWL648" s="104"/>
      <c r="IWM648" s="60"/>
      <c r="IWN648" s="61"/>
      <c r="IWO648" s="104"/>
      <c r="IWP648" s="60"/>
      <c r="IWQ648" s="61"/>
      <c r="IWR648" s="104"/>
      <c r="IWS648" s="60"/>
      <c r="IWT648" s="61"/>
      <c r="IWU648" s="104"/>
      <c r="IWV648" s="60"/>
      <c r="IWW648" s="61"/>
      <c r="IWX648" s="104"/>
      <c r="IWY648" s="60"/>
      <c r="IWZ648" s="61"/>
      <c r="IXA648" s="104"/>
      <c r="IXB648" s="60"/>
      <c r="IXC648" s="61"/>
      <c r="IXD648" s="104"/>
      <c r="IXE648" s="60"/>
      <c r="IXF648" s="61"/>
      <c r="IXG648" s="104"/>
      <c r="IXH648" s="60"/>
      <c r="IXI648" s="61"/>
      <c r="IXJ648" s="104"/>
      <c r="IXK648" s="60"/>
      <c r="IXL648" s="61"/>
      <c r="IXM648" s="104"/>
      <c r="IXN648" s="60"/>
      <c r="IXO648" s="61"/>
      <c r="IXP648" s="104"/>
      <c r="IXQ648" s="60"/>
      <c r="IXR648" s="61"/>
      <c r="IXS648" s="104"/>
      <c r="IXT648" s="60"/>
      <c r="IXU648" s="61"/>
      <c r="IXV648" s="104"/>
      <c r="IXW648" s="60"/>
      <c r="IXX648" s="61"/>
      <c r="IXY648" s="104"/>
      <c r="IXZ648" s="60"/>
      <c r="IYA648" s="61"/>
      <c r="IYB648" s="104"/>
      <c r="IYC648" s="60"/>
      <c r="IYD648" s="61"/>
      <c r="IYE648" s="104"/>
      <c r="IYF648" s="60"/>
      <c r="IYG648" s="61"/>
      <c r="IYH648" s="104"/>
      <c r="IYI648" s="60"/>
      <c r="IYJ648" s="61"/>
      <c r="IYK648" s="104"/>
      <c r="IYL648" s="60"/>
      <c r="IYM648" s="61"/>
      <c r="IYN648" s="104"/>
      <c r="IYO648" s="60"/>
      <c r="IYP648" s="61"/>
      <c r="IYQ648" s="104"/>
      <c r="IYR648" s="60"/>
      <c r="IYS648" s="61"/>
      <c r="IYT648" s="104"/>
      <c r="IYU648" s="60"/>
      <c r="IYV648" s="61"/>
      <c r="IYW648" s="104"/>
      <c r="IYX648" s="60"/>
      <c r="IYY648" s="61"/>
      <c r="IYZ648" s="104"/>
      <c r="IZA648" s="60"/>
      <c r="IZB648" s="61"/>
      <c r="IZC648" s="104"/>
      <c r="IZD648" s="60"/>
      <c r="IZE648" s="61"/>
      <c r="IZF648" s="104"/>
      <c r="IZG648" s="60"/>
      <c r="IZH648" s="61"/>
      <c r="IZI648" s="104"/>
      <c r="IZJ648" s="60"/>
      <c r="IZK648" s="61"/>
      <c r="IZL648" s="104"/>
      <c r="IZM648" s="60"/>
      <c r="IZN648" s="61"/>
      <c r="IZO648" s="104"/>
      <c r="IZP648" s="60"/>
      <c r="IZQ648" s="61"/>
      <c r="IZR648" s="104"/>
      <c r="IZS648" s="60"/>
      <c r="IZT648" s="61"/>
      <c r="IZU648" s="104"/>
      <c r="IZV648" s="60"/>
      <c r="IZW648" s="61"/>
      <c r="IZX648" s="104"/>
      <c r="IZY648" s="60"/>
      <c r="IZZ648" s="61"/>
      <c r="JAA648" s="104"/>
      <c r="JAB648" s="60"/>
      <c r="JAC648" s="61"/>
      <c r="JAD648" s="104"/>
      <c r="JAE648" s="60"/>
      <c r="JAF648" s="61"/>
      <c r="JAG648" s="104"/>
      <c r="JAH648" s="60"/>
      <c r="JAI648" s="61"/>
      <c r="JAJ648" s="104"/>
      <c r="JAK648" s="60"/>
      <c r="JAL648" s="61"/>
      <c r="JAM648" s="104"/>
      <c r="JAN648" s="60"/>
      <c r="JAO648" s="61"/>
      <c r="JAP648" s="104"/>
      <c r="JAQ648" s="60"/>
      <c r="JAR648" s="61"/>
      <c r="JAS648" s="104"/>
      <c r="JAT648" s="60"/>
      <c r="JAU648" s="61"/>
      <c r="JAV648" s="104"/>
      <c r="JAW648" s="60"/>
      <c r="JAX648" s="61"/>
      <c r="JAY648" s="104"/>
      <c r="JAZ648" s="60"/>
      <c r="JBA648" s="61"/>
      <c r="JBB648" s="104"/>
      <c r="JBC648" s="60"/>
      <c r="JBD648" s="61"/>
      <c r="JBE648" s="104"/>
      <c r="JBF648" s="60"/>
      <c r="JBG648" s="61"/>
      <c r="JBH648" s="104"/>
      <c r="JBI648" s="60"/>
      <c r="JBJ648" s="61"/>
      <c r="JBK648" s="104"/>
      <c r="JBL648" s="60"/>
      <c r="JBM648" s="61"/>
      <c r="JBN648" s="104"/>
      <c r="JBO648" s="60"/>
      <c r="JBP648" s="61"/>
      <c r="JBQ648" s="104"/>
      <c r="JBR648" s="60"/>
      <c r="JBS648" s="61"/>
      <c r="JBT648" s="104"/>
      <c r="JBU648" s="60"/>
      <c r="JBV648" s="61"/>
      <c r="JBW648" s="104"/>
      <c r="JBX648" s="60"/>
      <c r="JBY648" s="61"/>
      <c r="JBZ648" s="104"/>
      <c r="JCA648" s="60"/>
      <c r="JCB648" s="61"/>
      <c r="JCC648" s="104"/>
      <c r="JCD648" s="60"/>
      <c r="JCE648" s="61"/>
      <c r="JCF648" s="104"/>
      <c r="JCG648" s="60"/>
      <c r="JCH648" s="61"/>
      <c r="JCI648" s="104"/>
      <c r="JCJ648" s="60"/>
      <c r="JCK648" s="61"/>
      <c r="JCL648" s="104"/>
      <c r="JCM648" s="60"/>
      <c r="JCN648" s="61"/>
      <c r="JCO648" s="104"/>
      <c r="JCP648" s="60"/>
      <c r="JCQ648" s="61"/>
      <c r="JCR648" s="104"/>
      <c r="JCS648" s="60"/>
      <c r="JCT648" s="61"/>
      <c r="JCU648" s="104"/>
      <c r="JCV648" s="60"/>
      <c r="JCW648" s="61"/>
      <c r="JCX648" s="104"/>
      <c r="JCY648" s="60"/>
      <c r="JCZ648" s="61"/>
      <c r="JDA648" s="104"/>
      <c r="JDB648" s="60"/>
      <c r="JDC648" s="61"/>
      <c r="JDD648" s="104"/>
      <c r="JDE648" s="60"/>
      <c r="JDF648" s="61"/>
      <c r="JDG648" s="104"/>
      <c r="JDH648" s="60"/>
      <c r="JDI648" s="61"/>
      <c r="JDJ648" s="104"/>
      <c r="JDK648" s="60"/>
      <c r="JDL648" s="61"/>
      <c r="JDM648" s="104"/>
      <c r="JDN648" s="60"/>
      <c r="JDO648" s="61"/>
      <c r="JDP648" s="104"/>
      <c r="JDQ648" s="60"/>
      <c r="JDR648" s="61"/>
      <c r="JDS648" s="104"/>
      <c r="JDT648" s="60"/>
      <c r="JDU648" s="61"/>
      <c r="JDV648" s="104"/>
      <c r="JDW648" s="60"/>
      <c r="JDX648" s="61"/>
      <c r="JDY648" s="104"/>
      <c r="JDZ648" s="60"/>
      <c r="JEA648" s="61"/>
      <c r="JEB648" s="104"/>
      <c r="JEC648" s="60"/>
      <c r="JED648" s="61"/>
      <c r="JEE648" s="104"/>
      <c r="JEF648" s="60"/>
      <c r="JEG648" s="61"/>
      <c r="JEH648" s="104"/>
      <c r="JEI648" s="60"/>
      <c r="JEJ648" s="61"/>
      <c r="JEK648" s="104"/>
      <c r="JEL648" s="60"/>
      <c r="JEM648" s="61"/>
      <c r="JEN648" s="104"/>
      <c r="JEO648" s="60"/>
      <c r="JEP648" s="61"/>
      <c r="JEQ648" s="104"/>
      <c r="JER648" s="60"/>
      <c r="JES648" s="61"/>
      <c r="JET648" s="104"/>
      <c r="JEU648" s="60"/>
      <c r="JEV648" s="61"/>
      <c r="JEW648" s="104"/>
      <c r="JEX648" s="60"/>
      <c r="JEY648" s="61"/>
      <c r="JEZ648" s="104"/>
      <c r="JFA648" s="60"/>
      <c r="JFB648" s="61"/>
      <c r="JFC648" s="104"/>
      <c r="JFD648" s="60"/>
      <c r="JFE648" s="61"/>
      <c r="JFF648" s="104"/>
      <c r="JFG648" s="60"/>
      <c r="JFH648" s="61"/>
      <c r="JFI648" s="104"/>
      <c r="JFJ648" s="60"/>
      <c r="JFK648" s="61"/>
      <c r="JFL648" s="104"/>
      <c r="JFM648" s="60"/>
      <c r="JFN648" s="61"/>
      <c r="JFO648" s="104"/>
      <c r="JFP648" s="60"/>
      <c r="JFQ648" s="61"/>
      <c r="JFR648" s="104"/>
      <c r="JFS648" s="60"/>
      <c r="JFT648" s="61"/>
      <c r="JFU648" s="104"/>
      <c r="JFV648" s="60"/>
      <c r="JFW648" s="61"/>
      <c r="JFX648" s="104"/>
      <c r="JFY648" s="60"/>
      <c r="JFZ648" s="61"/>
      <c r="JGA648" s="104"/>
      <c r="JGB648" s="60"/>
      <c r="JGC648" s="61"/>
      <c r="JGD648" s="104"/>
      <c r="JGE648" s="60"/>
      <c r="JGF648" s="61"/>
      <c r="JGG648" s="104"/>
      <c r="JGH648" s="60"/>
      <c r="JGI648" s="61"/>
      <c r="JGJ648" s="104"/>
      <c r="JGK648" s="60"/>
      <c r="JGL648" s="61"/>
      <c r="JGM648" s="104"/>
      <c r="JGN648" s="60"/>
      <c r="JGO648" s="61"/>
      <c r="JGP648" s="104"/>
      <c r="JGQ648" s="60"/>
      <c r="JGR648" s="61"/>
      <c r="JGS648" s="104"/>
      <c r="JGT648" s="60"/>
      <c r="JGU648" s="61"/>
      <c r="JGV648" s="104"/>
      <c r="JGW648" s="60"/>
      <c r="JGX648" s="61"/>
      <c r="JGY648" s="104"/>
      <c r="JGZ648" s="60"/>
      <c r="JHA648" s="61"/>
      <c r="JHB648" s="104"/>
      <c r="JHC648" s="60"/>
      <c r="JHD648" s="61"/>
      <c r="JHE648" s="104"/>
      <c r="JHF648" s="60"/>
      <c r="JHG648" s="61"/>
      <c r="JHH648" s="104"/>
      <c r="JHI648" s="60"/>
      <c r="JHJ648" s="61"/>
      <c r="JHK648" s="104"/>
      <c r="JHL648" s="60"/>
      <c r="JHM648" s="61"/>
      <c r="JHN648" s="104"/>
      <c r="JHO648" s="60"/>
      <c r="JHP648" s="61"/>
      <c r="JHQ648" s="104"/>
      <c r="JHR648" s="60"/>
      <c r="JHS648" s="61"/>
      <c r="JHT648" s="104"/>
      <c r="JHU648" s="60"/>
      <c r="JHV648" s="61"/>
      <c r="JHW648" s="104"/>
      <c r="JHX648" s="60"/>
      <c r="JHY648" s="61"/>
      <c r="JHZ648" s="104"/>
      <c r="JIA648" s="60"/>
      <c r="JIB648" s="61"/>
      <c r="JIC648" s="104"/>
      <c r="JID648" s="60"/>
      <c r="JIE648" s="61"/>
      <c r="JIF648" s="104"/>
      <c r="JIG648" s="60"/>
      <c r="JIH648" s="61"/>
      <c r="JII648" s="104"/>
      <c r="JIJ648" s="60"/>
      <c r="JIK648" s="61"/>
      <c r="JIL648" s="104"/>
      <c r="JIM648" s="60"/>
      <c r="JIN648" s="61"/>
      <c r="JIO648" s="104"/>
      <c r="JIP648" s="60"/>
      <c r="JIQ648" s="61"/>
      <c r="JIR648" s="104"/>
      <c r="JIS648" s="60"/>
      <c r="JIT648" s="61"/>
      <c r="JIU648" s="104"/>
      <c r="JIV648" s="60"/>
      <c r="JIW648" s="61"/>
      <c r="JIX648" s="104"/>
      <c r="JIY648" s="60"/>
      <c r="JIZ648" s="61"/>
      <c r="JJA648" s="104"/>
      <c r="JJB648" s="60"/>
      <c r="JJC648" s="61"/>
      <c r="JJD648" s="104"/>
      <c r="JJE648" s="60"/>
      <c r="JJF648" s="61"/>
      <c r="JJG648" s="104"/>
      <c r="JJH648" s="60"/>
      <c r="JJI648" s="61"/>
      <c r="JJJ648" s="104"/>
      <c r="JJK648" s="60"/>
      <c r="JJL648" s="61"/>
      <c r="JJM648" s="104"/>
      <c r="JJN648" s="60"/>
      <c r="JJO648" s="61"/>
      <c r="JJP648" s="104"/>
      <c r="JJQ648" s="60"/>
      <c r="JJR648" s="61"/>
      <c r="JJS648" s="104"/>
      <c r="JJT648" s="60"/>
      <c r="JJU648" s="61"/>
      <c r="JJV648" s="104"/>
      <c r="JJW648" s="60"/>
      <c r="JJX648" s="61"/>
      <c r="JJY648" s="104"/>
      <c r="JJZ648" s="60"/>
      <c r="JKA648" s="61"/>
      <c r="JKB648" s="104"/>
      <c r="JKC648" s="60"/>
      <c r="JKD648" s="61"/>
      <c r="JKE648" s="104"/>
      <c r="JKF648" s="60"/>
      <c r="JKG648" s="61"/>
      <c r="JKH648" s="104"/>
      <c r="JKI648" s="60"/>
      <c r="JKJ648" s="61"/>
      <c r="JKK648" s="104"/>
      <c r="JKL648" s="60"/>
      <c r="JKM648" s="61"/>
      <c r="JKN648" s="104"/>
      <c r="JKO648" s="60"/>
      <c r="JKP648" s="61"/>
      <c r="JKQ648" s="104"/>
      <c r="JKR648" s="60"/>
      <c r="JKS648" s="61"/>
      <c r="JKT648" s="104"/>
      <c r="JKU648" s="60"/>
      <c r="JKV648" s="61"/>
      <c r="JKW648" s="104"/>
      <c r="JKX648" s="60"/>
      <c r="JKY648" s="61"/>
      <c r="JKZ648" s="104"/>
      <c r="JLA648" s="60"/>
      <c r="JLB648" s="61"/>
      <c r="JLC648" s="104"/>
      <c r="JLD648" s="60"/>
      <c r="JLE648" s="61"/>
      <c r="JLF648" s="104"/>
      <c r="JLG648" s="60"/>
      <c r="JLH648" s="61"/>
      <c r="JLI648" s="104"/>
      <c r="JLJ648" s="60"/>
      <c r="JLK648" s="61"/>
      <c r="JLL648" s="104"/>
      <c r="JLM648" s="60"/>
      <c r="JLN648" s="61"/>
      <c r="JLO648" s="104"/>
      <c r="JLP648" s="60"/>
      <c r="JLQ648" s="61"/>
      <c r="JLR648" s="104"/>
      <c r="JLS648" s="60"/>
      <c r="JLT648" s="61"/>
      <c r="JLU648" s="104"/>
      <c r="JLV648" s="60"/>
      <c r="JLW648" s="61"/>
      <c r="JLX648" s="104"/>
      <c r="JLY648" s="60"/>
      <c r="JLZ648" s="61"/>
      <c r="JMA648" s="104"/>
      <c r="JMB648" s="60"/>
      <c r="JMC648" s="61"/>
      <c r="JMD648" s="104"/>
      <c r="JME648" s="60"/>
      <c r="JMF648" s="61"/>
      <c r="JMG648" s="104"/>
      <c r="JMH648" s="60"/>
      <c r="JMI648" s="61"/>
      <c r="JMJ648" s="104"/>
      <c r="JMK648" s="60"/>
      <c r="JML648" s="61"/>
      <c r="JMM648" s="104"/>
      <c r="JMN648" s="60"/>
      <c r="JMO648" s="61"/>
      <c r="JMP648" s="104"/>
      <c r="JMQ648" s="60"/>
      <c r="JMR648" s="61"/>
      <c r="JMS648" s="104"/>
      <c r="JMT648" s="60"/>
      <c r="JMU648" s="61"/>
      <c r="JMV648" s="104"/>
      <c r="JMW648" s="60"/>
      <c r="JMX648" s="61"/>
      <c r="JMY648" s="104"/>
      <c r="JMZ648" s="60"/>
      <c r="JNA648" s="61"/>
      <c r="JNB648" s="104"/>
      <c r="JNC648" s="60"/>
      <c r="JND648" s="61"/>
      <c r="JNE648" s="104"/>
      <c r="JNF648" s="60"/>
      <c r="JNG648" s="61"/>
      <c r="JNH648" s="104"/>
      <c r="JNI648" s="60"/>
      <c r="JNJ648" s="61"/>
      <c r="JNK648" s="104"/>
      <c r="JNL648" s="60"/>
      <c r="JNM648" s="61"/>
      <c r="JNN648" s="104"/>
      <c r="JNO648" s="60"/>
      <c r="JNP648" s="61"/>
      <c r="JNQ648" s="104"/>
      <c r="JNR648" s="60"/>
      <c r="JNS648" s="61"/>
      <c r="JNT648" s="104"/>
      <c r="JNU648" s="60"/>
      <c r="JNV648" s="61"/>
      <c r="JNW648" s="104"/>
      <c r="JNX648" s="60"/>
      <c r="JNY648" s="61"/>
      <c r="JNZ648" s="104"/>
      <c r="JOA648" s="60"/>
      <c r="JOB648" s="61"/>
      <c r="JOC648" s="104"/>
      <c r="JOD648" s="60"/>
      <c r="JOE648" s="61"/>
      <c r="JOF648" s="104"/>
      <c r="JOG648" s="60"/>
      <c r="JOH648" s="61"/>
      <c r="JOI648" s="104"/>
      <c r="JOJ648" s="60"/>
      <c r="JOK648" s="61"/>
      <c r="JOL648" s="104"/>
      <c r="JOM648" s="60"/>
      <c r="JON648" s="61"/>
      <c r="JOO648" s="104"/>
      <c r="JOP648" s="60"/>
      <c r="JOQ648" s="61"/>
      <c r="JOR648" s="104"/>
      <c r="JOS648" s="60"/>
      <c r="JOT648" s="61"/>
      <c r="JOU648" s="104"/>
      <c r="JOV648" s="60"/>
      <c r="JOW648" s="61"/>
      <c r="JOX648" s="104"/>
      <c r="JOY648" s="60"/>
      <c r="JOZ648" s="61"/>
      <c r="JPA648" s="104"/>
      <c r="JPB648" s="60"/>
      <c r="JPC648" s="61"/>
      <c r="JPD648" s="104"/>
      <c r="JPE648" s="60"/>
      <c r="JPF648" s="61"/>
      <c r="JPG648" s="104"/>
      <c r="JPH648" s="60"/>
      <c r="JPI648" s="61"/>
      <c r="JPJ648" s="104"/>
      <c r="JPK648" s="60"/>
      <c r="JPL648" s="61"/>
      <c r="JPM648" s="104"/>
      <c r="JPN648" s="60"/>
      <c r="JPO648" s="61"/>
      <c r="JPP648" s="104"/>
      <c r="JPQ648" s="60"/>
      <c r="JPR648" s="61"/>
      <c r="JPS648" s="104"/>
      <c r="JPT648" s="60"/>
      <c r="JPU648" s="61"/>
      <c r="JPV648" s="104"/>
      <c r="JPW648" s="60"/>
      <c r="JPX648" s="61"/>
      <c r="JPY648" s="104"/>
      <c r="JPZ648" s="60"/>
      <c r="JQA648" s="61"/>
      <c r="JQB648" s="104"/>
      <c r="JQC648" s="60"/>
      <c r="JQD648" s="61"/>
      <c r="JQE648" s="104"/>
      <c r="JQF648" s="60"/>
      <c r="JQG648" s="61"/>
      <c r="JQH648" s="104"/>
      <c r="JQI648" s="60"/>
      <c r="JQJ648" s="61"/>
      <c r="JQK648" s="104"/>
      <c r="JQL648" s="60"/>
      <c r="JQM648" s="61"/>
      <c r="JQN648" s="104"/>
      <c r="JQO648" s="60"/>
      <c r="JQP648" s="61"/>
      <c r="JQQ648" s="104"/>
      <c r="JQR648" s="60"/>
      <c r="JQS648" s="61"/>
      <c r="JQT648" s="104"/>
      <c r="JQU648" s="60"/>
      <c r="JQV648" s="61"/>
      <c r="JQW648" s="104"/>
      <c r="JQX648" s="60"/>
      <c r="JQY648" s="61"/>
      <c r="JQZ648" s="104"/>
      <c r="JRA648" s="60"/>
      <c r="JRB648" s="61"/>
      <c r="JRC648" s="104"/>
      <c r="JRD648" s="60"/>
      <c r="JRE648" s="61"/>
      <c r="JRF648" s="104"/>
      <c r="JRG648" s="60"/>
      <c r="JRH648" s="61"/>
      <c r="JRI648" s="104"/>
      <c r="JRJ648" s="60"/>
      <c r="JRK648" s="61"/>
      <c r="JRL648" s="104"/>
      <c r="JRM648" s="60"/>
      <c r="JRN648" s="61"/>
      <c r="JRO648" s="104"/>
      <c r="JRP648" s="60"/>
      <c r="JRQ648" s="61"/>
      <c r="JRR648" s="104"/>
      <c r="JRS648" s="60"/>
      <c r="JRT648" s="61"/>
      <c r="JRU648" s="104"/>
      <c r="JRV648" s="60"/>
      <c r="JRW648" s="61"/>
      <c r="JRX648" s="104"/>
      <c r="JRY648" s="60"/>
      <c r="JRZ648" s="61"/>
      <c r="JSA648" s="104"/>
      <c r="JSB648" s="60"/>
      <c r="JSC648" s="61"/>
      <c r="JSD648" s="104"/>
      <c r="JSE648" s="60"/>
      <c r="JSF648" s="61"/>
      <c r="JSG648" s="104"/>
      <c r="JSH648" s="60"/>
      <c r="JSI648" s="61"/>
      <c r="JSJ648" s="104"/>
      <c r="JSK648" s="60"/>
      <c r="JSL648" s="61"/>
      <c r="JSM648" s="104"/>
      <c r="JSN648" s="60"/>
      <c r="JSO648" s="61"/>
      <c r="JSP648" s="104"/>
      <c r="JSQ648" s="60"/>
      <c r="JSR648" s="61"/>
      <c r="JSS648" s="104"/>
      <c r="JST648" s="60"/>
      <c r="JSU648" s="61"/>
      <c r="JSV648" s="104"/>
      <c r="JSW648" s="60"/>
      <c r="JSX648" s="61"/>
      <c r="JSY648" s="104"/>
      <c r="JSZ648" s="60"/>
      <c r="JTA648" s="61"/>
      <c r="JTB648" s="104"/>
      <c r="JTC648" s="60"/>
      <c r="JTD648" s="61"/>
      <c r="JTE648" s="104"/>
      <c r="JTF648" s="60"/>
      <c r="JTG648" s="61"/>
      <c r="JTH648" s="104"/>
      <c r="JTI648" s="60"/>
      <c r="JTJ648" s="61"/>
      <c r="JTK648" s="104"/>
      <c r="JTL648" s="60"/>
      <c r="JTM648" s="61"/>
      <c r="JTN648" s="104"/>
      <c r="JTO648" s="60"/>
      <c r="JTP648" s="61"/>
      <c r="JTQ648" s="104"/>
      <c r="JTR648" s="60"/>
      <c r="JTS648" s="61"/>
      <c r="JTT648" s="104"/>
      <c r="JTU648" s="60"/>
      <c r="JTV648" s="61"/>
      <c r="JTW648" s="104"/>
      <c r="JTX648" s="60"/>
      <c r="JTY648" s="61"/>
      <c r="JTZ648" s="104"/>
      <c r="JUA648" s="60"/>
      <c r="JUB648" s="61"/>
      <c r="JUC648" s="104"/>
      <c r="JUD648" s="60"/>
      <c r="JUE648" s="61"/>
      <c r="JUF648" s="104"/>
      <c r="JUG648" s="60"/>
      <c r="JUH648" s="61"/>
      <c r="JUI648" s="104"/>
      <c r="JUJ648" s="60"/>
      <c r="JUK648" s="61"/>
      <c r="JUL648" s="104"/>
      <c r="JUM648" s="60"/>
      <c r="JUN648" s="61"/>
      <c r="JUO648" s="104"/>
      <c r="JUP648" s="60"/>
      <c r="JUQ648" s="61"/>
      <c r="JUR648" s="104"/>
      <c r="JUS648" s="60"/>
      <c r="JUT648" s="61"/>
      <c r="JUU648" s="104"/>
      <c r="JUV648" s="60"/>
      <c r="JUW648" s="61"/>
      <c r="JUX648" s="104"/>
      <c r="JUY648" s="60"/>
      <c r="JUZ648" s="61"/>
      <c r="JVA648" s="104"/>
      <c r="JVB648" s="60"/>
      <c r="JVC648" s="61"/>
      <c r="JVD648" s="104"/>
      <c r="JVE648" s="60"/>
      <c r="JVF648" s="61"/>
      <c r="JVG648" s="104"/>
      <c r="JVH648" s="60"/>
      <c r="JVI648" s="61"/>
      <c r="JVJ648" s="104"/>
      <c r="JVK648" s="60"/>
      <c r="JVL648" s="61"/>
      <c r="JVM648" s="104"/>
      <c r="JVN648" s="60"/>
      <c r="JVO648" s="61"/>
      <c r="JVP648" s="104"/>
      <c r="JVQ648" s="60"/>
      <c r="JVR648" s="61"/>
      <c r="JVS648" s="104"/>
      <c r="JVT648" s="60"/>
      <c r="JVU648" s="61"/>
      <c r="JVV648" s="104"/>
      <c r="JVW648" s="60"/>
      <c r="JVX648" s="61"/>
      <c r="JVY648" s="104"/>
      <c r="JVZ648" s="60"/>
      <c r="JWA648" s="61"/>
      <c r="JWB648" s="104"/>
      <c r="JWC648" s="60"/>
      <c r="JWD648" s="61"/>
      <c r="JWE648" s="104"/>
      <c r="JWF648" s="60"/>
      <c r="JWG648" s="61"/>
      <c r="JWH648" s="104"/>
      <c r="JWI648" s="60"/>
      <c r="JWJ648" s="61"/>
      <c r="JWK648" s="104"/>
      <c r="JWL648" s="60"/>
      <c r="JWM648" s="61"/>
      <c r="JWN648" s="104"/>
      <c r="JWO648" s="60"/>
      <c r="JWP648" s="61"/>
      <c r="JWQ648" s="104"/>
      <c r="JWR648" s="60"/>
      <c r="JWS648" s="61"/>
      <c r="JWT648" s="104"/>
      <c r="JWU648" s="60"/>
      <c r="JWV648" s="61"/>
      <c r="JWW648" s="104"/>
      <c r="JWX648" s="60"/>
      <c r="JWY648" s="61"/>
      <c r="JWZ648" s="104"/>
      <c r="JXA648" s="60"/>
      <c r="JXB648" s="61"/>
      <c r="JXC648" s="104"/>
      <c r="JXD648" s="60"/>
      <c r="JXE648" s="61"/>
      <c r="JXF648" s="104"/>
      <c r="JXG648" s="60"/>
      <c r="JXH648" s="61"/>
      <c r="JXI648" s="104"/>
      <c r="JXJ648" s="60"/>
      <c r="JXK648" s="61"/>
      <c r="JXL648" s="104"/>
      <c r="JXM648" s="60"/>
      <c r="JXN648" s="61"/>
      <c r="JXO648" s="104"/>
      <c r="JXP648" s="60"/>
      <c r="JXQ648" s="61"/>
      <c r="JXR648" s="104"/>
      <c r="JXS648" s="60"/>
      <c r="JXT648" s="61"/>
      <c r="JXU648" s="104"/>
      <c r="JXV648" s="60"/>
      <c r="JXW648" s="61"/>
      <c r="JXX648" s="104"/>
      <c r="JXY648" s="60"/>
      <c r="JXZ648" s="61"/>
      <c r="JYA648" s="104"/>
      <c r="JYB648" s="60"/>
      <c r="JYC648" s="61"/>
      <c r="JYD648" s="104"/>
      <c r="JYE648" s="60"/>
      <c r="JYF648" s="61"/>
      <c r="JYG648" s="104"/>
      <c r="JYH648" s="60"/>
      <c r="JYI648" s="61"/>
      <c r="JYJ648" s="104"/>
      <c r="JYK648" s="60"/>
      <c r="JYL648" s="61"/>
      <c r="JYM648" s="104"/>
      <c r="JYN648" s="60"/>
      <c r="JYO648" s="61"/>
      <c r="JYP648" s="104"/>
      <c r="JYQ648" s="60"/>
      <c r="JYR648" s="61"/>
      <c r="JYS648" s="104"/>
      <c r="JYT648" s="60"/>
      <c r="JYU648" s="61"/>
      <c r="JYV648" s="104"/>
      <c r="JYW648" s="60"/>
      <c r="JYX648" s="61"/>
      <c r="JYY648" s="104"/>
      <c r="JYZ648" s="60"/>
      <c r="JZA648" s="61"/>
      <c r="JZB648" s="104"/>
      <c r="JZC648" s="60"/>
      <c r="JZD648" s="61"/>
      <c r="JZE648" s="104"/>
      <c r="JZF648" s="60"/>
      <c r="JZG648" s="61"/>
      <c r="JZH648" s="104"/>
      <c r="JZI648" s="60"/>
      <c r="JZJ648" s="61"/>
      <c r="JZK648" s="104"/>
      <c r="JZL648" s="60"/>
      <c r="JZM648" s="61"/>
      <c r="JZN648" s="104"/>
      <c r="JZO648" s="60"/>
      <c r="JZP648" s="61"/>
      <c r="JZQ648" s="104"/>
      <c r="JZR648" s="60"/>
      <c r="JZS648" s="61"/>
      <c r="JZT648" s="104"/>
      <c r="JZU648" s="60"/>
      <c r="JZV648" s="61"/>
      <c r="JZW648" s="104"/>
      <c r="JZX648" s="60"/>
      <c r="JZY648" s="61"/>
      <c r="JZZ648" s="104"/>
      <c r="KAA648" s="60"/>
      <c r="KAB648" s="61"/>
      <c r="KAC648" s="104"/>
      <c r="KAD648" s="60"/>
      <c r="KAE648" s="61"/>
      <c r="KAF648" s="104"/>
      <c r="KAG648" s="60"/>
      <c r="KAH648" s="61"/>
      <c r="KAI648" s="104"/>
      <c r="KAJ648" s="60"/>
      <c r="KAK648" s="61"/>
      <c r="KAL648" s="104"/>
      <c r="KAM648" s="60"/>
      <c r="KAN648" s="61"/>
      <c r="KAO648" s="104"/>
      <c r="KAP648" s="60"/>
      <c r="KAQ648" s="61"/>
      <c r="KAR648" s="104"/>
      <c r="KAS648" s="60"/>
      <c r="KAT648" s="61"/>
      <c r="KAU648" s="104"/>
      <c r="KAV648" s="60"/>
      <c r="KAW648" s="61"/>
      <c r="KAX648" s="104"/>
      <c r="KAY648" s="60"/>
      <c r="KAZ648" s="61"/>
      <c r="KBA648" s="104"/>
      <c r="KBB648" s="60"/>
      <c r="KBC648" s="61"/>
      <c r="KBD648" s="104"/>
      <c r="KBE648" s="60"/>
      <c r="KBF648" s="61"/>
      <c r="KBG648" s="104"/>
      <c r="KBH648" s="60"/>
      <c r="KBI648" s="61"/>
      <c r="KBJ648" s="104"/>
      <c r="KBK648" s="60"/>
      <c r="KBL648" s="61"/>
      <c r="KBM648" s="104"/>
      <c r="KBN648" s="60"/>
      <c r="KBO648" s="61"/>
      <c r="KBP648" s="104"/>
      <c r="KBQ648" s="60"/>
      <c r="KBR648" s="61"/>
      <c r="KBS648" s="104"/>
      <c r="KBT648" s="60"/>
      <c r="KBU648" s="61"/>
      <c r="KBV648" s="104"/>
      <c r="KBW648" s="60"/>
      <c r="KBX648" s="61"/>
      <c r="KBY648" s="104"/>
      <c r="KBZ648" s="60"/>
      <c r="KCA648" s="61"/>
      <c r="KCB648" s="104"/>
      <c r="KCC648" s="60"/>
      <c r="KCD648" s="61"/>
      <c r="KCE648" s="104"/>
      <c r="KCF648" s="60"/>
      <c r="KCG648" s="61"/>
      <c r="KCH648" s="104"/>
      <c r="KCI648" s="60"/>
      <c r="KCJ648" s="61"/>
      <c r="KCK648" s="104"/>
      <c r="KCL648" s="60"/>
      <c r="KCM648" s="61"/>
      <c r="KCN648" s="104"/>
      <c r="KCO648" s="60"/>
      <c r="KCP648" s="61"/>
      <c r="KCQ648" s="104"/>
      <c r="KCR648" s="60"/>
      <c r="KCS648" s="61"/>
      <c r="KCT648" s="104"/>
      <c r="KCU648" s="60"/>
      <c r="KCV648" s="61"/>
      <c r="KCW648" s="104"/>
      <c r="KCX648" s="60"/>
      <c r="KCY648" s="61"/>
      <c r="KCZ648" s="104"/>
      <c r="KDA648" s="60"/>
      <c r="KDB648" s="61"/>
      <c r="KDC648" s="104"/>
      <c r="KDD648" s="60"/>
      <c r="KDE648" s="61"/>
      <c r="KDF648" s="104"/>
      <c r="KDG648" s="60"/>
      <c r="KDH648" s="61"/>
      <c r="KDI648" s="104"/>
      <c r="KDJ648" s="60"/>
      <c r="KDK648" s="61"/>
      <c r="KDL648" s="104"/>
      <c r="KDM648" s="60"/>
      <c r="KDN648" s="61"/>
      <c r="KDO648" s="104"/>
      <c r="KDP648" s="60"/>
      <c r="KDQ648" s="61"/>
      <c r="KDR648" s="104"/>
      <c r="KDS648" s="60"/>
      <c r="KDT648" s="61"/>
      <c r="KDU648" s="104"/>
      <c r="KDV648" s="60"/>
      <c r="KDW648" s="61"/>
      <c r="KDX648" s="104"/>
      <c r="KDY648" s="60"/>
      <c r="KDZ648" s="61"/>
      <c r="KEA648" s="104"/>
      <c r="KEB648" s="60"/>
      <c r="KEC648" s="61"/>
      <c r="KED648" s="104"/>
      <c r="KEE648" s="60"/>
      <c r="KEF648" s="61"/>
      <c r="KEG648" s="104"/>
      <c r="KEH648" s="60"/>
      <c r="KEI648" s="61"/>
      <c r="KEJ648" s="104"/>
      <c r="KEK648" s="60"/>
      <c r="KEL648" s="61"/>
      <c r="KEM648" s="104"/>
      <c r="KEN648" s="60"/>
      <c r="KEO648" s="61"/>
      <c r="KEP648" s="104"/>
      <c r="KEQ648" s="60"/>
      <c r="KER648" s="61"/>
      <c r="KES648" s="104"/>
      <c r="KET648" s="60"/>
      <c r="KEU648" s="61"/>
      <c r="KEV648" s="104"/>
      <c r="KEW648" s="60"/>
      <c r="KEX648" s="61"/>
      <c r="KEY648" s="104"/>
      <c r="KEZ648" s="60"/>
      <c r="KFA648" s="61"/>
      <c r="KFB648" s="104"/>
      <c r="KFC648" s="60"/>
      <c r="KFD648" s="61"/>
      <c r="KFE648" s="104"/>
      <c r="KFF648" s="60"/>
      <c r="KFG648" s="61"/>
      <c r="KFH648" s="104"/>
      <c r="KFI648" s="60"/>
      <c r="KFJ648" s="61"/>
      <c r="KFK648" s="104"/>
      <c r="KFL648" s="60"/>
      <c r="KFM648" s="61"/>
      <c r="KFN648" s="104"/>
      <c r="KFO648" s="60"/>
      <c r="KFP648" s="61"/>
      <c r="KFQ648" s="104"/>
      <c r="KFR648" s="60"/>
      <c r="KFS648" s="61"/>
      <c r="KFT648" s="104"/>
      <c r="KFU648" s="60"/>
      <c r="KFV648" s="61"/>
      <c r="KFW648" s="104"/>
      <c r="KFX648" s="60"/>
      <c r="KFY648" s="61"/>
      <c r="KFZ648" s="104"/>
      <c r="KGA648" s="60"/>
      <c r="KGB648" s="61"/>
      <c r="KGC648" s="104"/>
      <c r="KGD648" s="60"/>
      <c r="KGE648" s="61"/>
      <c r="KGF648" s="104"/>
      <c r="KGG648" s="60"/>
      <c r="KGH648" s="61"/>
      <c r="KGI648" s="104"/>
      <c r="KGJ648" s="60"/>
      <c r="KGK648" s="61"/>
      <c r="KGL648" s="104"/>
      <c r="KGM648" s="60"/>
      <c r="KGN648" s="61"/>
      <c r="KGO648" s="104"/>
      <c r="KGP648" s="60"/>
      <c r="KGQ648" s="61"/>
      <c r="KGR648" s="104"/>
      <c r="KGS648" s="60"/>
      <c r="KGT648" s="61"/>
      <c r="KGU648" s="104"/>
      <c r="KGV648" s="60"/>
      <c r="KGW648" s="61"/>
      <c r="KGX648" s="104"/>
      <c r="KGY648" s="60"/>
      <c r="KGZ648" s="61"/>
      <c r="KHA648" s="104"/>
      <c r="KHB648" s="60"/>
      <c r="KHC648" s="61"/>
      <c r="KHD648" s="104"/>
      <c r="KHE648" s="60"/>
      <c r="KHF648" s="61"/>
      <c r="KHG648" s="104"/>
      <c r="KHH648" s="60"/>
      <c r="KHI648" s="61"/>
      <c r="KHJ648" s="104"/>
      <c r="KHK648" s="60"/>
      <c r="KHL648" s="61"/>
      <c r="KHM648" s="104"/>
      <c r="KHN648" s="60"/>
      <c r="KHO648" s="61"/>
      <c r="KHP648" s="104"/>
      <c r="KHQ648" s="60"/>
      <c r="KHR648" s="61"/>
      <c r="KHS648" s="104"/>
      <c r="KHT648" s="60"/>
      <c r="KHU648" s="61"/>
      <c r="KHV648" s="104"/>
      <c r="KHW648" s="60"/>
      <c r="KHX648" s="61"/>
      <c r="KHY648" s="104"/>
      <c r="KHZ648" s="60"/>
      <c r="KIA648" s="61"/>
      <c r="KIB648" s="104"/>
      <c r="KIC648" s="60"/>
      <c r="KID648" s="61"/>
      <c r="KIE648" s="104"/>
      <c r="KIF648" s="60"/>
      <c r="KIG648" s="61"/>
      <c r="KIH648" s="104"/>
      <c r="KII648" s="60"/>
      <c r="KIJ648" s="61"/>
      <c r="KIK648" s="104"/>
      <c r="KIL648" s="60"/>
      <c r="KIM648" s="61"/>
      <c r="KIN648" s="104"/>
      <c r="KIO648" s="60"/>
      <c r="KIP648" s="61"/>
      <c r="KIQ648" s="104"/>
      <c r="KIR648" s="60"/>
      <c r="KIS648" s="61"/>
      <c r="KIT648" s="104"/>
      <c r="KIU648" s="60"/>
      <c r="KIV648" s="61"/>
      <c r="KIW648" s="104"/>
      <c r="KIX648" s="60"/>
      <c r="KIY648" s="61"/>
      <c r="KIZ648" s="104"/>
      <c r="KJA648" s="60"/>
      <c r="KJB648" s="61"/>
      <c r="KJC648" s="104"/>
      <c r="KJD648" s="60"/>
      <c r="KJE648" s="61"/>
      <c r="KJF648" s="104"/>
      <c r="KJG648" s="60"/>
      <c r="KJH648" s="61"/>
      <c r="KJI648" s="104"/>
      <c r="KJJ648" s="60"/>
      <c r="KJK648" s="61"/>
      <c r="KJL648" s="104"/>
      <c r="KJM648" s="60"/>
      <c r="KJN648" s="61"/>
      <c r="KJO648" s="104"/>
      <c r="KJP648" s="60"/>
      <c r="KJQ648" s="61"/>
      <c r="KJR648" s="104"/>
      <c r="KJS648" s="60"/>
      <c r="KJT648" s="61"/>
      <c r="KJU648" s="104"/>
      <c r="KJV648" s="60"/>
      <c r="KJW648" s="61"/>
      <c r="KJX648" s="104"/>
      <c r="KJY648" s="60"/>
      <c r="KJZ648" s="61"/>
      <c r="KKA648" s="104"/>
      <c r="KKB648" s="60"/>
      <c r="KKC648" s="61"/>
      <c r="KKD648" s="104"/>
      <c r="KKE648" s="60"/>
      <c r="KKF648" s="61"/>
      <c r="KKG648" s="104"/>
      <c r="KKH648" s="60"/>
      <c r="KKI648" s="61"/>
      <c r="KKJ648" s="104"/>
      <c r="KKK648" s="60"/>
      <c r="KKL648" s="61"/>
      <c r="KKM648" s="104"/>
      <c r="KKN648" s="60"/>
      <c r="KKO648" s="61"/>
      <c r="KKP648" s="104"/>
      <c r="KKQ648" s="60"/>
      <c r="KKR648" s="61"/>
      <c r="KKS648" s="104"/>
      <c r="KKT648" s="60"/>
      <c r="KKU648" s="61"/>
      <c r="KKV648" s="104"/>
      <c r="KKW648" s="60"/>
      <c r="KKX648" s="61"/>
      <c r="KKY648" s="104"/>
      <c r="KKZ648" s="60"/>
      <c r="KLA648" s="61"/>
      <c r="KLB648" s="104"/>
      <c r="KLC648" s="60"/>
      <c r="KLD648" s="61"/>
      <c r="KLE648" s="104"/>
      <c r="KLF648" s="60"/>
      <c r="KLG648" s="61"/>
      <c r="KLH648" s="104"/>
      <c r="KLI648" s="60"/>
      <c r="KLJ648" s="61"/>
      <c r="KLK648" s="104"/>
      <c r="KLL648" s="60"/>
      <c r="KLM648" s="61"/>
      <c r="KLN648" s="104"/>
      <c r="KLO648" s="60"/>
      <c r="KLP648" s="61"/>
      <c r="KLQ648" s="104"/>
      <c r="KLR648" s="60"/>
      <c r="KLS648" s="61"/>
      <c r="KLT648" s="104"/>
      <c r="KLU648" s="60"/>
      <c r="KLV648" s="61"/>
      <c r="KLW648" s="104"/>
      <c r="KLX648" s="60"/>
      <c r="KLY648" s="61"/>
      <c r="KLZ648" s="104"/>
      <c r="KMA648" s="60"/>
      <c r="KMB648" s="61"/>
      <c r="KMC648" s="104"/>
      <c r="KMD648" s="60"/>
      <c r="KME648" s="61"/>
      <c r="KMF648" s="104"/>
      <c r="KMG648" s="60"/>
      <c r="KMH648" s="61"/>
      <c r="KMI648" s="104"/>
      <c r="KMJ648" s="60"/>
      <c r="KMK648" s="61"/>
      <c r="KML648" s="104"/>
      <c r="KMM648" s="60"/>
      <c r="KMN648" s="61"/>
      <c r="KMO648" s="104"/>
      <c r="KMP648" s="60"/>
      <c r="KMQ648" s="61"/>
      <c r="KMR648" s="104"/>
      <c r="KMS648" s="60"/>
      <c r="KMT648" s="61"/>
      <c r="KMU648" s="104"/>
      <c r="KMV648" s="60"/>
      <c r="KMW648" s="61"/>
      <c r="KMX648" s="104"/>
      <c r="KMY648" s="60"/>
      <c r="KMZ648" s="61"/>
      <c r="KNA648" s="104"/>
      <c r="KNB648" s="60"/>
      <c r="KNC648" s="61"/>
      <c r="KND648" s="104"/>
      <c r="KNE648" s="60"/>
      <c r="KNF648" s="61"/>
      <c r="KNG648" s="104"/>
      <c r="KNH648" s="60"/>
      <c r="KNI648" s="61"/>
      <c r="KNJ648" s="104"/>
      <c r="KNK648" s="60"/>
      <c r="KNL648" s="61"/>
      <c r="KNM648" s="104"/>
      <c r="KNN648" s="60"/>
      <c r="KNO648" s="61"/>
      <c r="KNP648" s="104"/>
      <c r="KNQ648" s="60"/>
      <c r="KNR648" s="61"/>
      <c r="KNS648" s="104"/>
      <c r="KNT648" s="60"/>
      <c r="KNU648" s="61"/>
      <c r="KNV648" s="104"/>
      <c r="KNW648" s="60"/>
      <c r="KNX648" s="61"/>
      <c r="KNY648" s="104"/>
      <c r="KNZ648" s="60"/>
      <c r="KOA648" s="61"/>
      <c r="KOB648" s="104"/>
      <c r="KOC648" s="60"/>
      <c r="KOD648" s="61"/>
      <c r="KOE648" s="104"/>
      <c r="KOF648" s="60"/>
      <c r="KOG648" s="61"/>
      <c r="KOH648" s="104"/>
      <c r="KOI648" s="60"/>
      <c r="KOJ648" s="61"/>
      <c r="KOK648" s="104"/>
      <c r="KOL648" s="60"/>
      <c r="KOM648" s="61"/>
      <c r="KON648" s="104"/>
      <c r="KOO648" s="60"/>
      <c r="KOP648" s="61"/>
      <c r="KOQ648" s="104"/>
      <c r="KOR648" s="60"/>
      <c r="KOS648" s="61"/>
      <c r="KOT648" s="104"/>
      <c r="KOU648" s="60"/>
      <c r="KOV648" s="61"/>
      <c r="KOW648" s="104"/>
      <c r="KOX648" s="60"/>
      <c r="KOY648" s="61"/>
      <c r="KOZ648" s="104"/>
      <c r="KPA648" s="60"/>
      <c r="KPB648" s="61"/>
      <c r="KPC648" s="104"/>
      <c r="KPD648" s="60"/>
      <c r="KPE648" s="61"/>
      <c r="KPF648" s="104"/>
      <c r="KPG648" s="60"/>
      <c r="KPH648" s="61"/>
      <c r="KPI648" s="104"/>
      <c r="KPJ648" s="60"/>
      <c r="KPK648" s="61"/>
      <c r="KPL648" s="104"/>
      <c r="KPM648" s="60"/>
      <c r="KPN648" s="61"/>
      <c r="KPO648" s="104"/>
      <c r="KPP648" s="60"/>
      <c r="KPQ648" s="61"/>
      <c r="KPR648" s="104"/>
      <c r="KPS648" s="60"/>
      <c r="KPT648" s="61"/>
      <c r="KPU648" s="104"/>
      <c r="KPV648" s="60"/>
      <c r="KPW648" s="61"/>
      <c r="KPX648" s="104"/>
      <c r="KPY648" s="60"/>
      <c r="KPZ648" s="61"/>
      <c r="KQA648" s="104"/>
      <c r="KQB648" s="60"/>
      <c r="KQC648" s="61"/>
      <c r="KQD648" s="104"/>
      <c r="KQE648" s="60"/>
      <c r="KQF648" s="61"/>
      <c r="KQG648" s="104"/>
      <c r="KQH648" s="60"/>
      <c r="KQI648" s="61"/>
      <c r="KQJ648" s="104"/>
      <c r="KQK648" s="60"/>
      <c r="KQL648" s="61"/>
      <c r="KQM648" s="104"/>
      <c r="KQN648" s="60"/>
      <c r="KQO648" s="61"/>
      <c r="KQP648" s="104"/>
      <c r="KQQ648" s="60"/>
      <c r="KQR648" s="61"/>
      <c r="KQS648" s="104"/>
      <c r="KQT648" s="60"/>
      <c r="KQU648" s="61"/>
      <c r="KQV648" s="104"/>
      <c r="KQW648" s="60"/>
      <c r="KQX648" s="61"/>
      <c r="KQY648" s="104"/>
      <c r="KQZ648" s="60"/>
      <c r="KRA648" s="61"/>
      <c r="KRB648" s="104"/>
      <c r="KRC648" s="60"/>
      <c r="KRD648" s="61"/>
      <c r="KRE648" s="104"/>
      <c r="KRF648" s="60"/>
      <c r="KRG648" s="61"/>
      <c r="KRH648" s="104"/>
      <c r="KRI648" s="60"/>
      <c r="KRJ648" s="61"/>
      <c r="KRK648" s="104"/>
      <c r="KRL648" s="60"/>
      <c r="KRM648" s="61"/>
      <c r="KRN648" s="104"/>
      <c r="KRO648" s="60"/>
      <c r="KRP648" s="61"/>
      <c r="KRQ648" s="104"/>
      <c r="KRR648" s="60"/>
      <c r="KRS648" s="61"/>
      <c r="KRT648" s="104"/>
      <c r="KRU648" s="60"/>
      <c r="KRV648" s="61"/>
      <c r="KRW648" s="104"/>
      <c r="KRX648" s="60"/>
      <c r="KRY648" s="61"/>
      <c r="KRZ648" s="104"/>
      <c r="KSA648" s="60"/>
      <c r="KSB648" s="61"/>
      <c r="KSC648" s="104"/>
      <c r="KSD648" s="60"/>
      <c r="KSE648" s="61"/>
      <c r="KSF648" s="104"/>
      <c r="KSG648" s="60"/>
      <c r="KSH648" s="61"/>
      <c r="KSI648" s="104"/>
      <c r="KSJ648" s="60"/>
      <c r="KSK648" s="61"/>
      <c r="KSL648" s="104"/>
      <c r="KSM648" s="60"/>
      <c r="KSN648" s="61"/>
      <c r="KSO648" s="104"/>
      <c r="KSP648" s="60"/>
      <c r="KSQ648" s="61"/>
      <c r="KSR648" s="104"/>
      <c r="KSS648" s="60"/>
      <c r="KST648" s="61"/>
      <c r="KSU648" s="104"/>
      <c r="KSV648" s="60"/>
      <c r="KSW648" s="61"/>
      <c r="KSX648" s="104"/>
      <c r="KSY648" s="60"/>
      <c r="KSZ648" s="61"/>
      <c r="KTA648" s="104"/>
      <c r="KTB648" s="60"/>
      <c r="KTC648" s="61"/>
      <c r="KTD648" s="104"/>
      <c r="KTE648" s="60"/>
      <c r="KTF648" s="61"/>
      <c r="KTG648" s="104"/>
      <c r="KTH648" s="60"/>
      <c r="KTI648" s="61"/>
      <c r="KTJ648" s="104"/>
      <c r="KTK648" s="60"/>
      <c r="KTL648" s="61"/>
      <c r="KTM648" s="104"/>
      <c r="KTN648" s="60"/>
      <c r="KTO648" s="61"/>
      <c r="KTP648" s="104"/>
      <c r="KTQ648" s="60"/>
      <c r="KTR648" s="61"/>
      <c r="KTS648" s="104"/>
      <c r="KTT648" s="60"/>
      <c r="KTU648" s="61"/>
      <c r="KTV648" s="104"/>
      <c r="KTW648" s="60"/>
      <c r="KTX648" s="61"/>
      <c r="KTY648" s="104"/>
      <c r="KTZ648" s="60"/>
      <c r="KUA648" s="61"/>
      <c r="KUB648" s="104"/>
      <c r="KUC648" s="60"/>
      <c r="KUD648" s="61"/>
      <c r="KUE648" s="104"/>
      <c r="KUF648" s="60"/>
      <c r="KUG648" s="61"/>
      <c r="KUH648" s="104"/>
      <c r="KUI648" s="60"/>
      <c r="KUJ648" s="61"/>
      <c r="KUK648" s="104"/>
      <c r="KUL648" s="60"/>
      <c r="KUM648" s="61"/>
      <c r="KUN648" s="104"/>
      <c r="KUO648" s="60"/>
      <c r="KUP648" s="61"/>
      <c r="KUQ648" s="104"/>
      <c r="KUR648" s="60"/>
      <c r="KUS648" s="61"/>
      <c r="KUT648" s="104"/>
      <c r="KUU648" s="60"/>
      <c r="KUV648" s="61"/>
      <c r="KUW648" s="104"/>
      <c r="KUX648" s="60"/>
      <c r="KUY648" s="61"/>
      <c r="KUZ648" s="104"/>
      <c r="KVA648" s="60"/>
      <c r="KVB648" s="61"/>
      <c r="KVC648" s="104"/>
      <c r="KVD648" s="60"/>
      <c r="KVE648" s="61"/>
      <c r="KVF648" s="104"/>
      <c r="KVG648" s="60"/>
      <c r="KVH648" s="61"/>
      <c r="KVI648" s="104"/>
      <c r="KVJ648" s="60"/>
      <c r="KVK648" s="61"/>
      <c r="KVL648" s="104"/>
      <c r="KVM648" s="60"/>
      <c r="KVN648" s="61"/>
      <c r="KVO648" s="104"/>
      <c r="KVP648" s="60"/>
      <c r="KVQ648" s="61"/>
      <c r="KVR648" s="104"/>
      <c r="KVS648" s="60"/>
      <c r="KVT648" s="61"/>
      <c r="KVU648" s="104"/>
      <c r="KVV648" s="60"/>
      <c r="KVW648" s="61"/>
      <c r="KVX648" s="104"/>
      <c r="KVY648" s="60"/>
      <c r="KVZ648" s="61"/>
      <c r="KWA648" s="104"/>
      <c r="KWB648" s="60"/>
      <c r="KWC648" s="61"/>
      <c r="KWD648" s="104"/>
      <c r="KWE648" s="60"/>
      <c r="KWF648" s="61"/>
      <c r="KWG648" s="104"/>
      <c r="KWH648" s="60"/>
      <c r="KWI648" s="61"/>
      <c r="KWJ648" s="104"/>
      <c r="KWK648" s="60"/>
      <c r="KWL648" s="61"/>
      <c r="KWM648" s="104"/>
      <c r="KWN648" s="60"/>
      <c r="KWO648" s="61"/>
      <c r="KWP648" s="104"/>
      <c r="KWQ648" s="60"/>
      <c r="KWR648" s="61"/>
      <c r="KWS648" s="104"/>
      <c r="KWT648" s="60"/>
      <c r="KWU648" s="61"/>
      <c r="KWV648" s="104"/>
      <c r="KWW648" s="60"/>
      <c r="KWX648" s="61"/>
      <c r="KWY648" s="104"/>
      <c r="KWZ648" s="60"/>
      <c r="KXA648" s="61"/>
      <c r="KXB648" s="104"/>
      <c r="KXC648" s="60"/>
      <c r="KXD648" s="61"/>
      <c r="KXE648" s="104"/>
      <c r="KXF648" s="60"/>
      <c r="KXG648" s="61"/>
      <c r="KXH648" s="104"/>
      <c r="KXI648" s="60"/>
      <c r="KXJ648" s="61"/>
      <c r="KXK648" s="104"/>
      <c r="KXL648" s="60"/>
      <c r="KXM648" s="61"/>
      <c r="KXN648" s="104"/>
      <c r="KXO648" s="60"/>
      <c r="KXP648" s="61"/>
      <c r="KXQ648" s="104"/>
      <c r="KXR648" s="60"/>
      <c r="KXS648" s="61"/>
      <c r="KXT648" s="104"/>
      <c r="KXU648" s="60"/>
      <c r="KXV648" s="61"/>
      <c r="KXW648" s="104"/>
      <c r="KXX648" s="60"/>
      <c r="KXY648" s="61"/>
      <c r="KXZ648" s="104"/>
      <c r="KYA648" s="60"/>
      <c r="KYB648" s="61"/>
      <c r="KYC648" s="104"/>
      <c r="KYD648" s="60"/>
      <c r="KYE648" s="61"/>
      <c r="KYF648" s="104"/>
      <c r="KYG648" s="60"/>
      <c r="KYH648" s="61"/>
      <c r="KYI648" s="104"/>
      <c r="KYJ648" s="60"/>
      <c r="KYK648" s="61"/>
      <c r="KYL648" s="104"/>
      <c r="KYM648" s="60"/>
      <c r="KYN648" s="61"/>
      <c r="KYO648" s="104"/>
      <c r="KYP648" s="60"/>
      <c r="KYQ648" s="61"/>
      <c r="KYR648" s="104"/>
      <c r="KYS648" s="60"/>
      <c r="KYT648" s="61"/>
      <c r="KYU648" s="104"/>
      <c r="KYV648" s="60"/>
      <c r="KYW648" s="61"/>
      <c r="KYX648" s="104"/>
      <c r="KYY648" s="60"/>
      <c r="KYZ648" s="61"/>
      <c r="KZA648" s="104"/>
      <c r="KZB648" s="60"/>
      <c r="KZC648" s="61"/>
      <c r="KZD648" s="104"/>
      <c r="KZE648" s="60"/>
      <c r="KZF648" s="61"/>
      <c r="KZG648" s="104"/>
      <c r="KZH648" s="60"/>
      <c r="KZI648" s="61"/>
      <c r="KZJ648" s="104"/>
      <c r="KZK648" s="60"/>
      <c r="KZL648" s="61"/>
      <c r="KZM648" s="104"/>
      <c r="KZN648" s="60"/>
      <c r="KZO648" s="61"/>
      <c r="KZP648" s="104"/>
      <c r="KZQ648" s="60"/>
      <c r="KZR648" s="61"/>
      <c r="KZS648" s="104"/>
      <c r="KZT648" s="60"/>
      <c r="KZU648" s="61"/>
      <c r="KZV648" s="104"/>
      <c r="KZW648" s="60"/>
      <c r="KZX648" s="61"/>
      <c r="KZY648" s="104"/>
      <c r="KZZ648" s="60"/>
      <c r="LAA648" s="61"/>
      <c r="LAB648" s="104"/>
      <c r="LAC648" s="60"/>
      <c r="LAD648" s="61"/>
      <c r="LAE648" s="104"/>
      <c r="LAF648" s="60"/>
      <c r="LAG648" s="61"/>
      <c r="LAH648" s="104"/>
      <c r="LAI648" s="60"/>
      <c r="LAJ648" s="61"/>
      <c r="LAK648" s="104"/>
      <c r="LAL648" s="60"/>
      <c r="LAM648" s="61"/>
      <c r="LAN648" s="104"/>
      <c r="LAO648" s="60"/>
      <c r="LAP648" s="61"/>
      <c r="LAQ648" s="104"/>
      <c r="LAR648" s="60"/>
      <c r="LAS648" s="61"/>
      <c r="LAT648" s="104"/>
      <c r="LAU648" s="60"/>
      <c r="LAV648" s="61"/>
      <c r="LAW648" s="104"/>
      <c r="LAX648" s="60"/>
      <c r="LAY648" s="61"/>
      <c r="LAZ648" s="104"/>
      <c r="LBA648" s="60"/>
      <c r="LBB648" s="61"/>
      <c r="LBC648" s="104"/>
      <c r="LBD648" s="60"/>
      <c r="LBE648" s="61"/>
      <c r="LBF648" s="104"/>
      <c r="LBG648" s="60"/>
      <c r="LBH648" s="61"/>
      <c r="LBI648" s="104"/>
      <c r="LBJ648" s="60"/>
      <c r="LBK648" s="61"/>
      <c r="LBL648" s="104"/>
      <c r="LBM648" s="60"/>
      <c r="LBN648" s="61"/>
      <c r="LBO648" s="104"/>
      <c r="LBP648" s="60"/>
      <c r="LBQ648" s="61"/>
      <c r="LBR648" s="104"/>
      <c r="LBS648" s="60"/>
      <c r="LBT648" s="61"/>
      <c r="LBU648" s="104"/>
      <c r="LBV648" s="60"/>
      <c r="LBW648" s="61"/>
      <c r="LBX648" s="104"/>
      <c r="LBY648" s="60"/>
      <c r="LBZ648" s="61"/>
      <c r="LCA648" s="104"/>
      <c r="LCB648" s="60"/>
      <c r="LCC648" s="61"/>
      <c r="LCD648" s="104"/>
      <c r="LCE648" s="60"/>
      <c r="LCF648" s="61"/>
      <c r="LCG648" s="104"/>
      <c r="LCH648" s="60"/>
      <c r="LCI648" s="61"/>
      <c r="LCJ648" s="104"/>
      <c r="LCK648" s="60"/>
      <c r="LCL648" s="61"/>
      <c r="LCM648" s="104"/>
      <c r="LCN648" s="60"/>
      <c r="LCO648" s="61"/>
      <c r="LCP648" s="104"/>
      <c r="LCQ648" s="60"/>
      <c r="LCR648" s="61"/>
      <c r="LCS648" s="104"/>
      <c r="LCT648" s="60"/>
      <c r="LCU648" s="61"/>
      <c r="LCV648" s="104"/>
      <c r="LCW648" s="60"/>
      <c r="LCX648" s="61"/>
      <c r="LCY648" s="104"/>
      <c r="LCZ648" s="60"/>
      <c r="LDA648" s="61"/>
      <c r="LDB648" s="104"/>
      <c r="LDC648" s="60"/>
      <c r="LDD648" s="61"/>
      <c r="LDE648" s="104"/>
      <c r="LDF648" s="60"/>
      <c r="LDG648" s="61"/>
      <c r="LDH648" s="104"/>
      <c r="LDI648" s="60"/>
      <c r="LDJ648" s="61"/>
      <c r="LDK648" s="104"/>
      <c r="LDL648" s="60"/>
      <c r="LDM648" s="61"/>
      <c r="LDN648" s="104"/>
      <c r="LDO648" s="60"/>
      <c r="LDP648" s="61"/>
      <c r="LDQ648" s="104"/>
      <c r="LDR648" s="60"/>
      <c r="LDS648" s="61"/>
      <c r="LDT648" s="104"/>
      <c r="LDU648" s="60"/>
      <c r="LDV648" s="61"/>
      <c r="LDW648" s="104"/>
      <c r="LDX648" s="60"/>
      <c r="LDY648" s="61"/>
      <c r="LDZ648" s="104"/>
      <c r="LEA648" s="60"/>
      <c r="LEB648" s="61"/>
      <c r="LEC648" s="104"/>
      <c r="LED648" s="60"/>
      <c r="LEE648" s="61"/>
      <c r="LEF648" s="104"/>
      <c r="LEG648" s="60"/>
      <c r="LEH648" s="61"/>
      <c r="LEI648" s="104"/>
      <c r="LEJ648" s="60"/>
      <c r="LEK648" s="61"/>
      <c r="LEL648" s="104"/>
      <c r="LEM648" s="60"/>
      <c r="LEN648" s="61"/>
      <c r="LEO648" s="104"/>
      <c r="LEP648" s="60"/>
      <c r="LEQ648" s="61"/>
      <c r="LER648" s="104"/>
      <c r="LES648" s="60"/>
      <c r="LET648" s="61"/>
      <c r="LEU648" s="104"/>
      <c r="LEV648" s="60"/>
      <c r="LEW648" s="61"/>
      <c r="LEX648" s="104"/>
      <c r="LEY648" s="60"/>
      <c r="LEZ648" s="61"/>
      <c r="LFA648" s="104"/>
      <c r="LFB648" s="60"/>
      <c r="LFC648" s="61"/>
      <c r="LFD648" s="104"/>
      <c r="LFE648" s="60"/>
      <c r="LFF648" s="61"/>
      <c r="LFG648" s="104"/>
      <c r="LFH648" s="60"/>
      <c r="LFI648" s="61"/>
      <c r="LFJ648" s="104"/>
      <c r="LFK648" s="60"/>
      <c r="LFL648" s="61"/>
      <c r="LFM648" s="104"/>
      <c r="LFN648" s="60"/>
      <c r="LFO648" s="61"/>
      <c r="LFP648" s="104"/>
      <c r="LFQ648" s="60"/>
      <c r="LFR648" s="61"/>
      <c r="LFS648" s="104"/>
      <c r="LFT648" s="60"/>
      <c r="LFU648" s="61"/>
      <c r="LFV648" s="104"/>
      <c r="LFW648" s="60"/>
      <c r="LFX648" s="61"/>
      <c r="LFY648" s="104"/>
      <c r="LFZ648" s="60"/>
      <c r="LGA648" s="61"/>
      <c r="LGB648" s="104"/>
      <c r="LGC648" s="60"/>
      <c r="LGD648" s="61"/>
      <c r="LGE648" s="104"/>
      <c r="LGF648" s="60"/>
      <c r="LGG648" s="61"/>
      <c r="LGH648" s="104"/>
      <c r="LGI648" s="60"/>
      <c r="LGJ648" s="61"/>
      <c r="LGK648" s="104"/>
      <c r="LGL648" s="60"/>
      <c r="LGM648" s="61"/>
      <c r="LGN648" s="104"/>
      <c r="LGO648" s="60"/>
      <c r="LGP648" s="61"/>
      <c r="LGQ648" s="104"/>
      <c r="LGR648" s="60"/>
      <c r="LGS648" s="61"/>
      <c r="LGT648" s="104"/>
      <c r="LGU648" s="60"/>
      <c r="LGV648" s="61"/>
      <c r="LGW648" s="104"/>
      <c r="LGX648" s="60"/>
      <c r="LGY648" s="61"/>
      <c r="LGZ648" s="104"/>
      <c r="LHA648" s="60"/>
      <c r="LHB648" s="61"/>
      <c r="LHC648" s="104"/>
      <c r="LHD648" s="60"/>
      <c r="LHE648" s="61"/>
      <c r="LHF648" s="104"/>
      <c r="LHG648" s="60"/>
      <c r="LHH648" s="61"/>
      <c r="LHI648" s="104"/>
      <c r="LHJ648" s="60"/>
      <c r="LHK648" s="61"/>
      <c r="LHL648" s="104"/>
      <c r="LHM648" s="60"/>
      <c r="LHN648" s="61"/>
      <c r="LHO648" s="104"/>
      <c r="LHP648" s="60"/>
      <c r="LHQ648" s="61"/>
      <c r="LHR648" s="104"/>
      <c r="LHS648" s="60"/>
      <c r="LHT648" s="61"/>
      <c r="LHU648" s="104"/>
      <c r="LHV648" s="60"/>
      <c r="LHW648" s="61"/>
      <c r="LHX648" s="104"/>
      <c r="LHY648" s="60"/>
      <c r="LHZ648" s="61"/>
      <c r="LIA648" s="104"/>
      <c r="LIB648" s="60"/>
      <c r="LIC648" s="61"/>
      <c r="LID648" s="104"/>
      <c r="LIE648" s="60"/>
      <c r="LIF648" s="61"/>
      <c r="LIG648" s="104"/>
      <c r="LIH648" s="60"/>
      <c r="LII648" s="61"/>
      <c r="LIJ648" s="104"/>
      <c r="LIK648" s="60"/>
      <c r="LIL648" s="61"/>
      <c r="LIM648" s="104"/>
      <c r="LIN648" s="60"/>
      <c r="LIO648" s="61"/>
      <c r="LIP648" s="104"/>
      <c r="LIQ648" s="60"/>
      <c r="LIR648" s="61"/>
      <c r="LIS648" s="104"/>
      <c r="LIT648" s="60"/>
      <c r="LIU648" s="61"/>
      <c r="LIV648" s="104"/>
      <c r="LIW648" s="60"/>
      <c r="LIX648" s="61"/>
      <c r="LIY648" s="104"/>
      <c r="LIZ648" s="60"/>
      <c r="LJA648" s="61"/>
      <c r="LJB648" s="104"/>
      <c r="LJC648" s="60"/>
      <c r="LJD648" s="61"/>
      <c r="LJE648" s="104"/>
      <c r="LJF648" s="60"/>
      <c r="LJG648" s="61"/>
      <c r="LJH648" s="104"/>
      <c r="LJI648" s="60"/>
      <c r="LJJ648" s="61"/>
      <c r="LJK648" s="104"/>
      <c r="LJL648" s="60"/>
      <c r="LJM648" s="61"/>
      <c r="LJN648" s="104"/>
      <c r="LJO648" s="60"/>
      <c r="LJP648" s="61"/>
      <c r="LJQ648" s="104"/>
      <c r="LJR648" s="60"/>
      <c r="LJS648" s="61"/>
      <c r="LJT648" s="104"/>
      <c r="LJU648" s="60"/>
      <c r="LJV648" s="61"/>
      <c r="LJW648" s="104"/>
      <c r="LJX648" s="60"/>
      <c r="LJY648" s="61"/>
      <c r="LJZ648" s="104"/>
      <c r="LKA648" s="60"/>
      <c r="LKB648" s="61"/>
      <c r="LKC648" s="104"/>
      <c r="LKD648" s="60"/>
      <c r="LKE648" s="61"/>
      <c r="LKF648" s="104"/>
      <c r="LKG648" s="60"/>
      <c r="LKH648" s="61"/>
      <c r="LKI648" s="104"/>
      <c r="LKJ648" s="60"/>
      <c r="LKK648" s="61"/>
      <c r="LKL648" s="104"/>
      <c r="LKM648" s="60"/>
      <c r="LKN648" s="61"/>
      <c r="LKO648" s="104"/>
      <c r="LKP648" s="60"/>
      <c r="LKQ648" s="61"/>
      <c r="LKR648" s="104"/>
      <c r="LKS648" s="60"/>
      <c r="LKT648" s="61"/>
      <c r="LKU648" s="104"/>
      <c r="LKV648" s="60"/>
      <c r="LKW648" s="61"/>
      <c r="LKX648" s="104"/>
      <c r="LKY648" s="60"/>
      <c r="LKZ648" s="61"/>
      <c r="LLA648" s="104"/>
      <c r="LLB648" s="60"/>
      <c r="LLC648" s="61"/>
      <c r="LLD648" s="104"/>
      <c r="LLE648" s="60"/>
      <c r="LLF648" s="61"/>
      <c r="LLG648" s="104"/>
      <c r="LLH648" s="60"/>
      <c r="LLI648" s="61"/>
      <c r="LLJ648" s="104"/>
      <c r="LLK648" s="60"/>
      <c r="LLL648" s="61"/>
      <c r="LLM648" s="104"/>
      <c r="LLN648" s="60"/>
      <c r="LLO648" s="61"/>
      <c r="LLP648" s="104"/>
      <c r="LLQ648" s="60"/>
      <c r="LLR648" s="61"/>
      <c r="LLS648" s="104"/>
      <c r="LLT648" s="60"/>
      <c r="LLU648" s="61"/>
      <c r="LLV648" s="104"/>
      <c r="LLW648" s="60"/>
      <c r="LLX648" s="61"/>
      <c r="LLY648" s="104"/>
      <c r="LLZ648" s="60"/>
      <c r="LMA648" s="61"/>
      <c r="LMB648" s="104"/>
      <c r="LMC648" s="60"/>
      <c r="LMD648" s="61"/>
      <c r="LME648" s="104"/>
      <c r="LMF648" s="60"/>
      <c r="LMG648" s="61"/>
      <c r="LMH648" s="104"/>
      <c r="LMI648" s="60"/>
      <c r="LMJ648" s="61"/>
      <c r="LMK648" s="104"/>
      <c r="LML648" s="60"/>
      <c r="LMM648" s="61"/>
      <c r="LMN648" s="104"/>
      <c r="LMO648" s="60"/>
      <c r="LMP648" s="61"/>
      <c r="LMQ648" s="104"/>
      <c r="LMR648" s="60"/>
      <c r="LMS648" s="61"/>
      <c r="LMT648" s="104"/>
      <c r="LMU648" s="60"/>
      <c r="LMV648" s="61"/>
      <c r="LMW648" s="104"/>
      <c r="LMX648" s="60"/>
      <c r="LMY648" s="61"/>
      <c r="LMZ648" s="104"/>
      <c r="LNA648" s="60"/>
      <c r="LNB648" s="61"/>
      <c r="LNC648" s="104"/>
      <c r="LND648" s="60"/>
      <c r="LNE648" s="61"/>
      <c r="LNF648" s="104"/>
      <c r="LNG648" s="60"/>
      <c r="LNH648" s="61"/>
      <c r="LNI648" s="104"/>
      <c r="LNJ648" s="60"/>
      <c r="LNK648" s="61"/>
      <c r="LNL648" s="104"/>
      <c r="LNM648" s="60"/>
      <c r="LNN648" s="61"/>
      <c r="LNO648" s="104"/>
      <c r="LNP648" s="60"/>
      <c r="LNQ648" s="61"/>
      <c r="LNR648" s="104"/>
      <c r="LNS648" s="60"/>
      <c r="LNT648" s="61"/>
      <c r="LNU648" s="104"/>
      <c r="LNV648" s="60"/>
      <c r="LNW648" s="61"/>
      <c r="LNX648" s="104"/>
      <c r="LNY648" s="60"/>
      <c r="LNZ648" s="61"/>
      <c r="LOA648" s="104"/>
      <c r="LOB648" s="60"/>
      <c r="LOC648" s="61"/>
      <c r="LOD648" s="104"/>
      <c r="LOE648" s="60"/>
      <c r="LOF648" s="61"/>
      <c r="LOG648" s="104"/>
      <c r="LOH648" s="60"/>
      <c r="LOI648" s="61"/>
      <c r="LOJ648" s="104"/>
      <c r="LOK648" s="60"/>
      <c r="LOL648" s="61"/>
      <c r="LOM648" s="104"/>
      <c r="LON648" s="60"/>
      <c r="LOO648" s="61"/>
      <c r="LOP648" s="104"/>
      <c r="LOQ648" s="60"/>
      <c r="LOR648" s="61"/>
      <c r="LOS648" s="104"/>
      <c r="LOT648" s="60"/>
      <c r="LOU648" s="61"/>
      <c r="LOV648" s="104"/>
      <c r="LOW648" s="60"/>
      <c r="LOX648" s="61"/>
      <c r="LOY648" s="104"/>
      <c r="LOZ648" s="60"/>
      <c r="LPA648" s="61"/>
      <c r="LPB648" s="104"/>
      <c r="LPC648" s="60"/>
      <c r="LPD648" s="61"/>
      <c r="LPE648" s="104"/>
      <c r="LPF648" s="60"/>
      <c r="LPG648" s="61"/>
      <c r="LPH648" s="104"/>
      <c r="LPI648" s="60"/>
      <c r="LPJ648" s="61"/>
      <c r="LPK648" s="104"/>
      <c r="LPL648" s="60"/>
      <c r="LPM648" s="61"/>
      <c r="LPN648" s="104"/>
      <c r="LPO648" s="60"/>
      <c r="LPP648" s="61"/>
      <c r="LPQ648" s="104"/>
      <c r="LPR648" s="60"/>
      <c r="LPS648" s="61"/>
      <c r="LPT648" s="104"/>
      <c r="LPU648" s="60"/>
      <c r="LPV648" s="61"/>
      <c r="LPW648" s="104"/>
      <c r="LPX648" s="60"/>
      <c r="LPY648" s="61"/>
      <c r="LPZ648" s="104"/>
      <c r="LQA648" s="60"/>
      <c r="LQB648" s="61"/>
      <c r="LQC648" s="104"/>
      <c r="LQD648" s="60"/>
      <c r="LQE648" s="61"/>
      <c r="LQF648" s="104"/>
      <c r="LQG648" s="60"/>
      <c r="LQH648" s="61"/>
      <c r="LQI648" s="104"/>
      <c r="LQJ648" s="60"/>
      <c r="LQK648" s="61"/>
      <c r="LQL648" s="104"/>
      <c r="LQM648" s="60"/>
      <c r="LQN648" s="61"/>
      <c r="LQO648" s="104"/>
      <c r="LQP648" s="60"/>
      <c r="LQQ648" s="61"/>
      <c r="LQR648" s="104"/>
      <c r="LQS648" s="60"/>
      <c r="LQT648" s="61"/>
      <c r="LQU648" s="104"/>
      <c r="LQV648" s="60"/>
      <c r="LQW648" s="61"/>
      <c r="LQX648" s="104"/>
      <c r="LQY648" s="60"/>
      <c r="LQZ648" s="61"/>
      <c r="LRA648" s="104"/>
      <c r="LRB648" s="60"/>
      <c r="LRC648" s="61"/>
      <c r="LRD648" s="104"/>
      <c r="LRE648" s="60"/>
      <c r="LRF648" s="61"/>
      <c r="LRG648" s="104"/>
      <c r="LRH648" s="60"/>
      <c r="LRI648" s="61"/>
      <c r="LRJ648" s="104"/>
      <c r="LRK648" s="60"/>
      <c r="LRL648" s="61"/>
      <c r="LRM648" s="104"/>
      <c r="LRN648" s="60"/>
      <c r="LRO648" s="61"/>
      <c r="LRP648" s="104"/>
      <c r="LRQ648" s="60"/>
      <c r="LRR648" s="61"/>
      <c r="LRS648" s="104"/>
      <c r="LRT648" s="60"/>
      <c r="LRU648" s="61"/>
      <c r="LRV648" s="104"/>
      <c r="LRW648" s="60"/>
      <c r="LRX648" s="61"/>
      <c r="LRY648" s="104"/>
      <c r="LRZ648" s="60"/>
      <c r="LSA648" s="61"/>
      <c r="LSB648" s="104"/>
      <c r="LSC648" s="60"/>
      <c r="LSD648" s="61"/>
      <c r="LSE648" s="104"/>
      <c r="LSF648" s="60"/>
      <c r="LSG648" s="61"/>
      <c r="LSH648" s="104"/>
      <c r="LSI648" s="60"/>
      <c r="LSJ648" s="61"/>
      <c r="LSK648" s="104"/>
      <c r="LSL648" s="60"/>
      <c r="LSM648" s="61"/>
      <c r="LSN648" s="104"/>
      <c r="LSO648" s="60"/>
      <c r="LSP648" s="61"/>
      <c r="LSQ648" s="104"/>
      <c r="LSR648" s="60"/>
      <c r="LSS648" s="61"/>
      <c r="LST648" s="104"/>
      <c r="LSU648" s="60"/>
      <c r="LSV648" s="61"/>
      <c r="LSW648" s="104"/>
      <c r="LSX648" s="60"/>
      <c r="LSY648" s="61"/>
      <c r="LSZ648" s="104"/>
      <c r="LTA648" s="60"/>
      <c r="LTB648" s="61"/>
      <c r="LTC648" s="104"/>
      <c r="LTD648" s="60"/>
      <c r="LTE648" s="61"/>
      <c r="LTF648" s="104"/>
      <c r="LTG648" s="60"/>
      <c r="LTH648" s="61"/>
      <c r="LTI648" s="104"/>
      <c r="LTJ648" s="60"/>
      <c r="LTK648" s="61"/>
      <c r="LTL648" s="104"/>
      <c r="LTM648" s="60"/>
      <c r="LTN648" s="61"/>
      <c r="LTO648" s="104"/>
      <c r="LTP648" s="60"/>
      <c r="LTQ648" s="61"/>
      <c r="LTR648" s="104"/>
      <c r="LTS648" s="60"/>
      <c r="LTT648" s="61"/>
      <c r="LTU648" s="104"/>
      <c r="LTV648" s="60"/>
      <c r="LTW648" s="61"/>
      <c r="LTX648" s="104"/>
      <c r="LTY648" s="60"/>
      <c r="LTZ648" s="61"/>
      <c r="LUA648" s="104"/>
      <c r="LUB648" s="60"/>
      <c r="LUC648" s="61"/>
      <c r="LUD648" s="104"/>
      <c r="LUE648" s="60"/>
      <c r="LUF648" s="61"/>
      <c r="LUG648" s="104"/>
      <c r="LUH648" s="60"/>
      <c r="LUI648" s="61"/>
      <c r="LUJ648" s="104"/>
      <c r="LUK648" s="60"/>
      <c r="LUL648" s="61"/>
      <c r="LUM648" s="104"/>
      <c r="LUN648" s="60"/>
      <c r="LUO648" s="61"/>
      <c r="LUP648" s="104"/>
      <c r="LUQ648" s="60"/>
      <c r="LUR648" s="61"/>
      <c r="LUS648" s="104"/>
      <c r="LUT648" s="60"/>
      <c r="LUU648" s="61"/>
      <c r="LUV648" s="104"/>
      <c r="LUW648" s="60"/>
      <c r="LUX648" s="61"/>
      <c r="LUY648" s="104"/>
      <c r="LUZ648" s="60"/>
      <c r="LVA648" s="61"/>
      <c r="LVB648" s="104"/>
      <c r="LVC648" s="60"/>
      <c r="LVD648" s="61"/>
      <c r="LVE648" s="104"/>
      <c r="LVF648" s="60"/>
      <c r="LVG648" s="61"/>
      <c r="LVH648" s="104"/>
      <c r="LVI648" s="60"/>
      <c r="LVJ648" s="61"/>
      <c r="LVK648" s="104"/>
      <c r="LVL648" s="60"/>
      <c r="LVM648" s="61"/>
      <c r="LVN648" s="104"/>
      <c r="LVO648" s="60"/>
      <c r="LVP648" s="61"/>
      <c r="LVQ648" s="104"/>
      <c r="LVR648" s="60"/>
      <c r="LVS648" s="61"/>
      <c r="LVT648" s="104"/>
      <c r="LVU648" s="60"/>
      <c r="LVV648" s="61"/>
      <c r="LVW648" s="104"/>
      <c r="LVX648" s="60"/>
      <c r="LVY648" s="61"/>
      <c r="LVZ648" s="104"/>
      <c r="LWA648" s="60"/>
      <c r="LWB648" s="61"/>
      <c r="LWC648" s="104"/>
      <c r="LWD648" s="60"/>
      <c r="LWE648" s="61"/>
      <c r="LWF648" s="104"/>
      <c r="LWG648" s="60"/>
      <c r="LWH648" s="61"/>
      <c r="LWI648" s="104"/>
      <c r="LWJ648" s="60"/>
      <c r="LWK648" s="61"/>
      <c r="LWL648" s="104"/>
      <c r="LWM648" s="60"/>
      <c r="LWN648" s="61"/>
      <c r="LWO648" s="104"/>
      <c r="LWP648" s="60"/>
      <c r="LWQ648" s="61"/>
      <c r="LWR648" s="104"/>
      <c r="LWS648" s="60"/>
      <c r="LWT648" s="61"/>
      <c r="LWU648" s="104"/>
      <c r="LWV648" s="60"/>
      <c r="LWW648" s="61"/>
      <c r="LWX648" s="104"/>
      <c r="LWY648" s="60"/>
      <c r="LWZ648" s="61"/>
      <c r="LXA648" s="104"/>
      <c r="LXB648" s="60"/>
      <c r="LXC648" s="61"/>
      <c r="LXD648" s="104"/>
      <c r="LXE648" s="60"/>
      <c r="LXF648" s="61"/>
      <c r="LXG648" s="104"/>
      <c r="LXH648" s="60"/>
      <c r="LXI648" s="61"/>
      <c r="LXJ648" s="104"/>
      <c r="LXK648" s="60"/>
      <c r="LXL648" s="61"/>
      <c r="LXM648" s="104"/>
      <c r="LXN648" s="60"/>
      <c r="LXO648" s="61"/>
      <c r="LXP648" s="104"/>
      <c r="LXQ648" s="60"/>
      <c r="LXR648" s="61"/>
      <c r="LXS648" s="104"/>
      <c r="LXT648" s="60"/>
      <c r="LXU648" s="61"/>
      <c r="LXV648" s="104"/>
      <c r="LXW648" s="60"/>
      <c r="LXX648" s="61"/>
      <c r="LXY648" s="104"/>
      <c r="LXZ648" s="60"/>
      <c r="LYA648" s="61"/>
      <c r="LYB648" s="104"/>
      <c r="LYC648" s="60"/>
      <c r="LYD648" s="61"/>
      <c r="LYE648" s="104"/>
      <c r="LYF648" s="60"/>
      <c r="LYG648" s="61"/>
      <c r="LYH648" s="104"/>
      <c r="LYI648" s="60"/>
      <c r="LYJ648" s="61"/>
      <c r="LYK648" s="104"/>
      <c r="LYL648" s="60"/>
      <c r="LYM648" s="61"/>
      <c r="LYN648" s="104"/>
      <c r="LYO648" s="60"/>
      <c r="LYP648" s="61"/>
      <c r="LYQ648" s="104"/>
      <c r="LYR648" s="60"/>
      <c r="LYS648" s="61"/>
      <c r="LYT648" s="104"/>
      <c r="LYU648" s="60"/>
      <c r="LYV648" s="61"/>
      <c r="LYW648" s="104"/>
      <c r="LYX648" s="60"/>
      <c r="LYY648" s="61"/>
      <c r="LYZ648" s="104"/>
      <c r="LZA648" s="60"/>
      <c r="LZB648" s="61"/>
      <c r="LZC648" s="104"/>
      <c r="LZD648" s="60"/>
      <c r="LZE648" s="61"/>
      <c r="LZF648" s="104"/>
      <c r="LZG648" s="60"/>
      <c r="LZH648" s="61"/>
      <c r="LZI648" s="104"/>
      <c r="LZJ648" s="60"/>
      <c r="LZK648" s="61"/>
      <c r="LZL648" s="104"/>
      <c r="LZM648" s="60"/>
      <c r="LZN648" s="61"/>
      <c r="LZO648" s="104"/>
      <c r="LZP648" s="60"/>
      <c r="LZQ648" s="61"/>
      <c r="LZR648" s="104"/>
      <c r="LZS648" s="60"/>
      <c r="LZT648" s="61"/>
      <c r="LZU648" s="104"/>
      <c r="LZV648" s="60"/>
      <c r="LZW648" s="61"/>
      <c r="LZX648" s="104"/>
      <c r="LZY648" s="60"/>
      <c r="LZZ648" s="61"/>
      <c r="MAA648" s="104"/>
      <c r="MAB648" s="60"/>
      <c r="MAC648" s="61"/>
      <c r="MAD648" s="104"/>
      <c r="MAE648" s="60"/>
      <c r="MAF648" s="61"/>
      <c r="MAG648" s="104"/>
      <c r="MAH648" s="60"/>
      <c r="MAI648" s="61"/>
      <c r="MAJ648" s="104"/>
      <c r="MAK648" s="60"/>
      <c r="MAL648" s="61"/>
      <c r="MAM648" s="104"/>
      <c r="MAN648" s="60"/>
      <c r="MAO648" s="61"/>
      <c r="MAP648" s="104"/>
      <c r="MAQ648" s="60"/>
      <c r="MAR648" s="61"/>
      <c r="MAS648" s="104"/>
      <c r="MAT648" s="60"/>
      <c r="MAU648" s="61"/>
      <c r="MAV648" s="104"/>
      <c r="MAW648" s="60"/>
      <c r="MAX648" s="61"/>
      <c r="MAY648" s="104"/>
      <c r="MAZ648" s="60"/>
      <c r="MBA648" s="61"/>
      <c r="MBB648" s="104"/>
      <c r="MBC648" s="60"/>
      <c r="MBD648" s="61"/>
      <c r="MBE648" s="104"/>
      <c r="MBF648" s="60"/>
      <c r="MBG648" s="61"/>
      <c r="MBH648" s="104"/>
      <c r="MBI648" s="60"/>
      <c r="MBJ648" s="61"/>
      <c r="MBK648" s="104"/>
      <c r="MBL648" s="60"/>
      <c r="MBM648" s="61"/>
      <c r="MBN648" s="104"/>
      <c r="MBO648" s="60"/>
      <c r="MBP648" s="61"/>
      <c r="MBQ648" s="104"/>
      <c r="MBR648" s="60"/>
      <c r="MBS648" s="61"/>
      <c r="MBT648" s="104"/>
      <c r="MBU648" s="60"/>
      <c r="MBV648" s="61"/>
      <c r="MBW648" s="104"/>
      <c r="MBX648" s="60"/>
      <c r="MBY648" s="61"/>
      <c r="MBZ648" s="104"/>
      <c r="MCA648" s="60"/>
      <c r="MCB648" s="61"/>
      <c r="MCC648" s="104"/>
      <c r="MCD648" s="60"/>
      <c r="MCE648" s="61"/>
      <c r="MCF648" s="104"/>
      <c r="MCG648" s="60"/>
      <c r="MCH648" s="61"/>
      <c r="MCI648" s="104"/>
      <c r="MCJ648" s="60"/>
      <c r="MCK648" s="61"/>
      <c r="MCL648" s="104"/>
      <c r="MCM648" s="60"/>
      <c r="MCN648" s="61"/>
      <c r="MCO648" s="104"/>
      <c r="MCP648" s="60"/>
      <c r="MCQ648" s="61"/>
      <c r="MCR648" s="104"/>
      <c r="MCS648" s="60"/>
      <c r="MCT648" s="61"/>
      <c r="MCU648" s="104"/>
      <c r="MCV648" s="60"/>
      <c r="MCW648" s="61"/>
      <c r="MCX648" s="104"/>
      <c r="MCY648" s="60"/>
      <c r="MCZ648" s="61"/>
      <c r="MDA648" s="104"/>
      <c r="MDB648" s="60"/>
      <c r="MDC648" s="61"/>
      <c r="MDD648" s="104"/>
      <c r="MDE648" s="60"/>
      <c r="MDF648" s="61"/>
      <c r="MDG648" s="104"/>
      <c r="MDH648" s="60"/>
      <c r="MDI648" s="61"/>
      <c r="MDJ648" s="104"/>
      <c r="MDK648" s="60"/>
      <c r="MDL648" s="61"/>
      <c r="MDM648" s="104"/>
      <c r="MDN648" s="60"/>
      <c r="MDO648" s="61"/>
      <c r="MDP648" s="104"/>
      <c r="MDQ648" s="60"/>
      <c r="MDR648" s="61"/>
      <c r="MDS648" s="104"/>
      <c r="MDT648" s="60"/>
      <c r="MDU648" s="61"/>
      <c r="MDV648" s="104"/>
      <c r="MDW648" s="60"/>
      <c r="MDX648" s="61"/>
      <c r="MDY648" s="104"/>
      <c r="MDZ648" s="60"/>
      <c r="MEA648" s="61"/>
      <c r="MEB648" s="104"/>
      <c r="MEC648" s="60"/>
      <c r="MED648" s="61"/>
      <c r="MEE648" s="104"/>
      <c r="MEF648" s="60"/>
      <c r="MEG648" s="61"/>
      <c r="MEH648" s="104"/>
      <c r="MEI648" s="60"/>
      <c r="MEJ648" s="61"/>
      <c r="MEK648" s="104"/>
      <c r="MEL648" s="60"/>
      <c r="MEM648" s="61"/>
      <c r="MEN648" s="104"/>
      <c r="MEO648" s="60"/>
      <c r="MEP648" s="61"/>
      <c r="MEQ648" s="104"/>
      <c r="MER648" s="60"/>
      <c r="MES648" s="61"/>
      <c r="MET648" s="104"/>
      <c r="MEU648" s="60"/>
      <c r="MEV648" s="61"/>
      <c r="MEW648" s="104"/>
      <c r="MEX648" s="60"/>
      <c r="MEY648" s="61"/>
      <c r="MEZ648" s="104"/>
      <c r="MFA648" s="60"/>
      <c r="MFB648" s="61"/>
      <c r="MFC648" s="104"/>
      <c r="MFD648" s="60"/>
      <c r="MFE648" s="61"/>
      <c r="MFF648" s="104"/>
      <c r="MFG648" s="60"/>
      <c r="MFH648" s="61"/>
      <c r="MFI648" s="104"/>
      <c r="MFJ648" s="60"/>
      <c r="MFK648" s="61"/>
      <c r="MFL648" s="104"/>
      <c r="MFM648" s="60"/>
      <c r="MFN648" s="61"/>
      <c r="MFO648" s="104"/>
      <c r="MFP648" s="60"/>
      <c r="MFQ648" s="61"/>
      <c r="MFR648" s="104"/>
      <c r="MFS648" s="60"/>
      <c r="MFT648" s="61"/>
      <c r="MFU648" s="104"/>
      <c r="MFV648" s="60"/>
      <c r="MFW648" s="61"/>
      <c r="MFX648" s="104"/>
      <c r="MFY648" s="60"/>
      <c r="MFZ648" s="61"/>
      <c r="MGA648" s="104"/>
      <c r="MGB648" s="60"/>
      <c r="MGC648" s="61"/>
      <c r="MGD648" s="104"/>
      <c r="MGE648" s="60"/>
      <c r="MGF648" s="61"/>
      <c r="MGG648" s="104"/>
      <c r="MGH648" s="60"/>
      <c r="MGI648" s="61"/>
      <c r="MGJ648" s="104"/>
      <c r="MGK648" s="60"/>
      <c r="MGL648" s="61"/>
      <c r="MGM648" s="104"/>
      <c r="MGN648" s="60"/>
      <c r="MGO648" s="61"/>
      <c r="MGP648" s="104"/>
      <c r="MGQ648" s="60"/>
      <c r="MGR648" s="61"/>
      <c r="MGS648" s="104"/>
      <c r="MGT648" s="60"/>
      <c r="MGU648" s="61"/>
      <c r="MGV648" s="104"/>
      <c r="MGW648" s="60"/>
      <c r="MGX648" s="61"/>
      <c r="MGY648" s="104"/>
      <c r="MGZ648" s="60"/>
      <c r="MHA648" s="61"/>
      <c r="MHB648" s="104"/>
      <c r="MHC648" s="60"/>
      <c r="MHD648" s="61"/>
      <c r="MHE648" s="104"/>
      <c r="MHF648" s="60"/>
      <c r="MHG648" s="61"/>
      <c r="MHH648" s="104"/>
      <c r="MHI648" s="60"/>
      <c r="MHJ648" s="61"/>
      <c r="MHK648" s="104"/>
      <c r="MHL648" s="60"/>
      <c r="MHM648" s="61"/>
      <c r="MHN648" s="104"/>
      <c r="MHO648" s="60"/>
      <c r="MHP648" s="61"/>
      <c r="MHQ648" s="104"/>
      <c r="MHR648" s="60"/>
      <c r="MHS648" s="61"/>
      <c r="MHT648" s="104"/>
      <c r="MHU648" s="60"/>
      <c r="MHV648" s="61"/>
      <c r="MHW648" s="104"/>
      <c r="MHX648" s="60"/>
      <c r="MHY648" s="61"/>
      <c r="MHZ648" s="104"/>
      <c r="MIA648" s="60"/>
      <c r="MIB648" s="61"/>
      <c r="MIC648" s="104"/>
      <c r="MID648" s="60"/>
      <c r="MIE648" s="61"/>
      <c r="MIF648" s="104"/>
      <c r="MIG648" s="60"/>
      <c r="MIH648" s="61"/>
      <c r="MII648" s="104"/>
      <c r="MIJ648" s="60"/>
      <c r="MIK648" s="61"/>
      <c r="MIL648" s="104"/>
      <c r="MIM648" s="60"/>
      <c r="MIN648" s="61"/>
      <c r="MIO648" s="104"/>
      <c r="MIP648" s="60"/>
      <c r="MIQ648" s="61"/>
      <c r="MIR648" s="104"/>
      <c r="MIS648" s="60"/>
      <c r="MIT648" s="61"/>
      <c r="MIU648" s="104"/>
      <c r="MIV648" s="60"/>
      <c r="MIW648" s="61"/>
      <c r="MIX648" s="104"/>
      <c r="MIY648" s="60"/>
      <c r="MIZ648" s="61"/>
      <c r="MJA648" s="104"/>
      <c r="MJB648" s="60"/>
      <c r="MJC648" s="61"/>
      <c r="MJD648" s="104"/>
      <c r="MJE648" s="60"/>
      <c r="MJF648" s="61"/>
      <c r="MJG648" s="104"/>
      <c r="MJH648" s="60"/>
      <c r="MJI648" s="61"/>
      <c r="MJJ648" s="104"/>
      <c r="MJK648" s="60"/>
      <c r="MJL648" s="61"/>
      <c r="MJM648" s="104"/>
      <c r="MJN648" s="60"/>
      <c r="MJO648" s="61"/>
      <c r="MJP648" s="104"/>
      <c r="MJQ648" s="60"/>
      <c r="MJR648" s="61"/>
      <c r="MJS648" s="104"/>
      <c r="MJT648" s="60"/>
      <c r="MJU648" s="61"/>
      <c r="MJV648" s="104"/>
      <c r="MJW648" s="60"/>
      <c r="MJX648" s="61"/>
      <c r="MJY648" s="104"/>
      <c r="MJZ648" s="60"/>
      <c r="MKA648" s="61"/>
      <c r="MKB648" s="104"/>
      <c r="MKC648" s="60"/>
      <c r="MKD648" s="61"/>
      <c r="MKE648" s="104"/>
      <c r="MKF648" s="60"/>
      <c r="MKG648" s="61"/>
      <c r="MKH648" s="104"/>
      <c r="MKI648" s="60"/>
      <c r="MKJ648" s="61"/>
      <c r="MKK648" s="104"/>
      <c r="MKL648" s="60"/>
      <c r="MKM648" s="61"/>
      <c r="MKN648" s="104"/>
      <c r="MKO648" s="60"/>
      <c r="MKP648" s="61"/>
      <c r="MKQ648" s="104"/>
      <c r="MKR648" s="60"/>
      <c r="MKS648" s="61"/>
      <c r="MKT648" s="104"/>
      <c r="MKU648" s="60"/>
      <c r="MKV648" s="61"/>
      <c r="MKW648" s="104"/>
      <c r="MKX648" s="60"/>
      <c r="MKY648" s="61"/>
      <c r="MKZ648" s="104"/>
      <c r="MLA648" s="60"/>
      <c r="MLB648" s="61"/>
      <c r="MLC648" s="104"/>
      <c r="MLD648" s="60"/>
      <c r="MLE648" s="61"/>
      <c r="MLF648" s="104"/>
      <c r="MLG648" s="60"/>
      <c r="MLH648" s="61"/>
      <c r="MLI648" s="104"/>
      <c r="MLJ648" s="60"/>
      <c r="MLK648" s="61"/>
      <c r="MLL648" s="104"/>
      <c r="MLM648" s="60"/>
      <c r="MLN648" s="61"/>
      <c r="MLO648" s="104"/>
      <c r="MLP648" s="60"/>
      <c r="MLQ648" s="61"/>
      <c r="MLR648" s="104"/>
      <c r="MLS648" s="60"/>
      <c r="MLT648" s="61"/>
      <c r="MLU648" s="104"/>
      <c r="MLV648" s="60"/>
      <c r="MLW648" s="61"/>
      <c r="MLX648" s="104"/>
      <c r="MLY648" s="60"/>
      <c r="MLZ648" s="61"/>
      <c r="MMA648" s="104"/>
      <c r="MMB648" s="60"/>
      <c r="MMC648" s="61"/>
      <c r="MMD648" s="104"/>
      <c r="MME648" s="60"/>
      <c r="MMF648" s="61"/>
      <c r="MMG648" s="104"/>
      <c r="MMH648" s="60"/>
      <c r="MMI648" s="61"/>
      <c r="MMJ648" s="104"/>
      <c r="MMK648" s="60"/>
      <c r="MML648" s="61"/>
      <c r="MMM648" s="104"/>
      <c r="MMN648" s="60"/>
      <c r="MMO648" s="61"/>
      <c r="MMP648" s="104"/>
      <c r="MMQ648" s="60"/>
      <c r="MMR648" s="61"/>
      <c r="MMS648" s="104"/>
      <c r="MMT648" s="60"/>
      <c r="MMU648" s="61"/>
      <c r="MMV648" s="104"/>
      <c r="MMW648" s="60"/>
      <c r="MMX648" s="61"/>
      <c r="MMY648" s="104"/>
      <c r="MMZ648" s="60"/>
      <c r="MNA648" s="61"/>
      <c r="MNB648" s="104"/>
      <c r="MNC648" s="60"/>
      <c r="MND648" s="61"/>
      <c r="MNE648" s="104"/>
      <c r="MNF648" s="60"/>
      <c r="MNG648" s="61"/>
      <c r="MNH648" s="104"/>
      <c r="MNI648" s="60"/>
      <c r="MNJ648" s="61"/>
      <c r="MNK648" s="104"/>
      <c r="MNL648" s="60"/>
      <c r="MNM648" s="61"/>
      <c r="MNN648" s="104"/>
      <c r="MNO648" s="60"/>
      <c r="MNP648" s="61"/>
      <c r="MNQ648" s="104"/>
      <c r="MNR648" s="60"/>
      <c r="MNS648" s="61"/>
      <c r="MNT648" s="104"/>
      <c r="MNU648" s="60"/>
      <c r="MNV648" s="61"/>
      <c r="MNW648" s="104"/>
      <c r="MNX648" s="60"/>
      <c r="MNY648" s="61"/>
      <c r="MNZ648" s="104"/>
      <c r="MOA648" s="60"/>
      <c r="MOB648" s="61"/>
      <c r="MOC648" s="104"/>
      <c r="MOD648" s="60"/>
      <c r="MOE648" s="61"/>
      <c r="MOF648" s="104"/>
      <c r="MOG648" s="60"/>
      <c r="MOH648" s="61"/>
      <c r="MOI648" s="104"/>
      <c r="MOJ648" s="60"/>
      <c r="MOK648" s="61"/>
      <c r="MOL648" s="104"/>
      <c r="MOM648" s="60"/>
      <c r="MON648" s="61"/>
      <c r="MOO648" s="104"/>
      <c r="MOP648" s="60"/>
      <c r="MOQ648" s="61"/>
      <c r="MOR648" s="104"/>
      <c r="MOS648" s="60"/>
      <c r="MOT648" s="61"/>
      <c r="MOU648" s="104"/>
      <c r="MOV648" s="60"/>
      <c r="MOW648" s="61"/>
      <c r="MOX648" s="104"/>
      <c r="MOY648" s="60"/>
      <c r="MOZ648" s="61"/>
      <c r="MPA648" s="104"/>
      <c r="MPB648" s="60"/>
      <c r="MPC648" s="61"/>
      <c r="MPD648" s="104"/>
      <c r="MPE648" s="60"/>
      <c r="MPF648" s="61"/>
      <c r="MPG648" s="104"/>
      <c r="MPH648" s="60"/>
      <c r="MPI648" s="61"/>
      <c r="MPJ648" s="104"/>
      <c r="MPK648" s="60"/>
      <c r="MPL648" s="61"/>
      <c r="MPM648" s="104"/>
      <c r="MPN648" s="60"/>
      <c r="MPO648" s="61"/>
      <c r="MPP648" s="104"/>
      <c r="MPQ648" s="60"/>
      <c r="MPR648" s="61"/>
      <c r="MPS648" s="104"/>
      <c r="MPT648" s="60"/>
      <c r="MPU648" s="61"/>
      <c r="MPV648" s="104"/>
      <c r="MPW648" s="60"/>
      <c r="MPX648" s="61"/>
      <c r="MPY648" s="104"/>
      <c r="MPZ648" s="60"/>
      <c r="MQA648" s="61"/>
      <c r="MQB648" s="104"/>
      <c r="MQC648" s="60"/>
      <c r="MQD648" s="61"/>
      <c r="MQE648" s="104"/>
      <c r="MQF648" s="60"/>
      <c r="MQG648" s="61"/>
      <c r="MQH648" s="104"/>
      <c r="MQI648" s="60"/>
      <c r="MQJ648" s="61"/>
      <c r="MQK648" s="104"/>
      <c r="MQL648" s="60"/>
      <c r="MQM648" s="61"/>
      <c r="MQN648" s="104"/>
      <c r="MQO648" s="60"/>
      <c r="MQP648" s="61"/>
      <c r="MQQ648" s="104"/>
      <c r="MQR648" s="60"/>
      <c r="MQS648" s="61"/>
      <c r="MQT648" s="104"/>
      <c r="MQU648" s="60"/>
      <c r="MQV648" s="61"/>
      <c r="MQW648" s="104"/>
      <c r="MQX648" s="60"/>
      <c r="MQY648" s="61"/>
      <c r="MQZ648" s="104"/>
      <c r="MRA648" s="60"/>
      <c r="MRB648" s="61"/>
      <c r="MRC648" s="104"/>
      <c r="MRD648" s="60"/>
      <c r="MRE648" s="61"/>
      <c r="MRF648" s="104"/>
      <c r="MRG648" s="60"/>
      <c r="MRH648" s="61"/>
      <c r="MRI648" s="104"/>
      <c r="MRJ648" s="60"/>
      <c r="MRK648" s="61"/>
      <c r="MRL648" s="104"/>
      <c r="MRM648" s="60"/>
      <c r="MRN648" s="61"/>
      <c r="MRO648" s="104"/>
      <c r="MRP648" s="60"/>
      <c r="MRQ648" s="61"/>
      <c r="MRR648" s="104"/>
      <c r="MRS648" s="60"/>
      <c r="MRT648" s="61"/>
      <c r="MRU648" s="104"/>
      <c r="MRV648" s="60"/>
      <c r="MRW648" s="61"/>
      <c r="MRX648" s="104"/>
      <c r="MRY648" s="60"/>
      <c r="MRZ648" s="61"/>
      <c r="MSA648" s="104"/>
      <c r="MSB648" s="60"/>
      <c r="MSC648" s="61"/>
      <c r="MSD648" s="104"/>
      <c r="MSE648" s="60"/>
      <c r="MSF648" s="61"/>
      <c r="MSG648" s="104"/>
      <c r="MSH648" s="60"/>
      <c r="MSI648" s="61"/>
      <c r="MSJ648" s="104"/>
      <c r="MSK648" s="60"/>
      <c r="MSL648" s="61"/>
      <c r="MSM648" s="104"/>
      <c r="MSN648" s="60"/>
      <c r="MSO648" s="61"/>
      <c r="MSP648" s="104"/>
      <c r="MSQ648" s="60"/>
      <c r="MSR648" s="61"/>
      <c r="MSS648" s="104"/>
      <c r="MST648" s="60"/>
      <c r="MSU648" s="61"/>
      <c r="MSV648" s="104"/>
      <c r="MSW648" s="60"/>
      <c r="MSX648" s="61"/>
      <c r="MSY648" s="104"/>
      <c r="MSZ648" s="60"/>
      <c r="MTA648" s="61"/>
      <c r="MTB648" s="104"/>
      <c r="MTC648" s="60"/>
      <c r="MTD648" s="61"/>
      <c r="MTE648" s="104"/>
      <c r="MTF648" s="60"/>
      <c r="MTG648" s="61"/>
      <c r="MTH648" s="104"/>
      <c r="MTI648" s="60"/>
      <c r="MTJ648" s="61"/>
      <c r="MTK648" s="104"/>
      <c r="MTL648" s="60"/>
      <c r="MTM648" s="61"/>
      <c r="MTN648" s="104"/>
      <c r="MTO648" s="60"/>
      <c r="MTP648" s="61"/>
      <c r="MTQ648" s="104"/>
      <c r="MTR648" s="60"/>
      <c r="MTS648" s="61"/>
      <c r="MTT648" s="104"/>
      <c r="MTU648" s="60"/>
      <c r="MTV648" s="61"/>
      <c r="MTW648" s="104"/>
      <c r="MTX648" s="60"/>
      <c r="MTY648" s="61"/>
      <c r="MTZ648" s="104"/>
      <c r="MUA648" s="60"/>
      <c r="MUB648" s="61"/>
      <c r="MUC648" s="104"/>
      <c r="MUD648" s="60"/>
      <c r="MUE648" s="61"/>
      <c r="MUF648" s="104"/>
      <c r="MUG648" s="60"/>
      <c r="MUH648" s="61"/>
      <c r="MUI648" s="104"/>
      <c r="MUJ648" s="60"/>
      <c r="MUK648" s="61"/>
      <c r="MUL648" s="104"/>
      <c r="MUM648" s="60"/>
      <c r="MUN648" s="61"/>
      <c r="MUO648" s="104"/>
      <c r="MUP648" s="60"/>
      <c r="MUQ648" s="61"/>
      <c r="MUR648" s="104"/>
      <c r="MUS648" s="60"/>
      <c r="MUT648" s="61"/>
      <c r="MUU648" s="104"/>
      <c r="MUV648" s="60"/>
      <c r="MUW648" s="61"/>
      <c r="MUX648" s="104"/>
      <c r="MUY648" s="60"/>
      <c r="MUZ648" s="61"/>
      <c r="MVA648" s="104"/>
      <c r="MVB648" s="60"/>
      <c r="MVC648" s="61"/>
      <c r="MVD648" s="104"/>
      <c r="MVE648" s="60"/>
      <c r="MVF648" s="61"/>
      <c r="MVG648" s="104"/>
      <c r="MVH648" s="60"/>
      <c r="MVI648" s="61"/>
      <c r="MVJ648" s="104"/>
      <c r="MVK648" s="60"/>
      <c r="MVL648" s="61"/>
      <c r="MVM648" s="104"/>
      <c r="MVN648" s="60"/>
      <c r="MVO648" s="61"/>
      <c r="MVP648" s="104"/>
      <c r="MVQ648" s="60"/>
      <c r="MVR648" s="61"/>
      <c r="MVS648" s="104"/>
      <c r="MVT648" s="60"/>
      <c r="MVU648" s="61"/>
      <c r="MVV648" s="104"/>
      <c r="MVW648" s="60"/>
      <c r="MVX648" s="61"/>
      <c r="MVY648" s="104"/>
      <c r="MVZ648" s="60"/>
      <c r="MWA648" s="61"/>
      <c r="MWB648" s="104"/>
      <c r="MWC648" s="60"/>
      <c r="MWD648" s="61"/>
      <c r="MWE648" s="104"/>
      <c r="MWF648" s="60"/>
      <c r="MWG648" s="61"/>
      <c r="MWH648" s="104"/>
      <c r="MWI648" s="60"/>
      <c r="MWJ648" s="61"/>
      <c r="MWK648" s="104"/>
      <c r="MWL648" s="60"/>
      <c r="MWM648" s="61"/>
      <c r="MWN648" s="104"/>
      <c r="MWO648" s="60"/>
      <c r="MWP648" s="61"/>
      <c r="MWQ648" s="104"/>
      <c r="MWR648" s="60"/>
      <c r="MWS648" s="61"/>
      <c r="MWT648" s="104"/>
      <c r="MWU648" s="60"/>
      <c r="MWV648" s="61"/>
      <c r="MWW648" s="104"/>
      <c r="MWX648" s="60"/>
      <c r="MWY648" s="61"/>
      <c r="MWZ648" s="104"/>
      <c r="MXA648" s="60"/>
      <c r="MXB648" s="61"/>
      <c r="MXC648" s="104"/>
      <c r="MXD648" s="60"/>
      <c r="MXE648" s="61"/>
      <c r="MXF648" s="104"/>
      <c r="MXG648" s="60"/>
      <c r="MXH648" s="61"/>
      <c r="MXI648" s="104"/>
      <c r="MXJ648" s="60"/>
      <c r="MXK648" s="61"/>
      <c r="MXL648" s="104"/>
      <c r="MXM648" s="60"/>
      <c r="MXN648" s="61"/>
      <c r="MXO648" s="104"/>
      <c r="MXP648" s="60"/>
      <c r="MXQ648" s="61"/>
      <c r="MXR648" s="104"/>
      <c r="MXS648" s="60"/>
      <c r="MXT648" s="61"/>
      <c r="MXU648" s="104"/>
      <c r="MXV648" s="60"/>
      <c r="MXW648" s="61"/>
      <c r="MXX648" s="104"/>
      <c r="MXY648" s="60"/>
      <c r="MXZ648" s="61"/>
      <c r="MYA648" s="104"/>
      <c r="MYB648" s="60"/>
      <c r="MYC648" s="61"/>
      <c r="MYD648" s="104"/>
      <c r="MYE648" s="60"/>
      <c r="MYF648" s="61"/>
      <c r="MYG648" s="104"/>
      <c r="MYH648" s="60"/>
      <c r="MYI648" s="61"/>
      <c r="MYJ648" s="104"/>
      <c r="MYK648" s="60"/>
      <c r="MYL648" s="61"/>
      <c r="MYM648" s="104"/>
      <c r="MYN648" s="60"/>
      <c r="MYO648" s="61"/>
      <c r="MYP648" s="104"/>
      <c r="MYQ648" s="60"/>
      <c r="MYR648" s="61"/>
      <c r="MYS648" s="104"/>
      <c r="MYT648" s="60"/>
      <c r="MYU648" s="61"/>
      <c r="MYV648" s="104"/>
      <c r="MYW648" s="60"/>
      <c r="MYX648" s="61"/>
      <c r="MYY648" s="104"/>
      <c r="MYZ648" s="60"/>
      <c r="MZA648" s="61"/>
      <c r="MZB648" s="104"/>
      <c r="MZC648" s="60"/>
      <c r="MZD648" s="61"/>
      <c r="MZE648" s="104"/>
      <c r="MZF648" s="60"/>
      <c r="MZG648" s="61"/>
      <c r="MZH648" s="104"/>
      <c r="MZI648" s="60"/>
      <c r="MZJ648" s="61"/>
      <c r="MZK648" s="104"/>
      <c r="MZL648" s="60"/>
      <c r="MZM648" s="61"/>
      <c r="MZN648" s="104"/>
      <c r="MZO648" s="60"/>
      <c r="MZP648" s="61"/>
      <c r="MZQ648" s="104"/>
      <c r="MZR648" s="60"/>
      <c r="MZS648" s="61"/>
      <c r="MZT648" s="104"/>
      <c r="MZU648" s="60"/>
      <c r="MZV648" s="61"/>
      <c r="MZW648" s="104"/>
      <c r="MZX648" s="60"/>
      <c r="MZY648" s="61"/>
      <c r="MZZ648" s="104"/>
      <c r="NAA648" s="60"/>
      <c r="NAB648" s="61"/>
      <c r="NAC648" s="104"/>
      <c r="NAD648" s="60"/>
      <c r="NAE648" s="61"/>
      <c r="NAF648" s="104"/>
      <c r="NAG648" s="60"/>
      <c r="NAH648" s="61"/>
      <c r="NAI648" s="104"/>
      <c r="NAJ648" s="60"/>
      <c r="NAK648" s="61"/>
      <c r="NAL648" s="104"/>
      <c r="NAM648" s="60"/>
      <c r="NAN648" s="61"/>
      <c r="NAO648" s="104"/>
      <c r="NAP648" s="60"/>
      <c r="NAQ648" s="61"/>
      <c r="NAR648" s="104"/>
      <c r="NAS648" s="60"/>
      <c r="NAT648" s="61"/>
      <c r="NAU648" s="104"/>
      <c r="NAV648" s="60"/>
      <c r="NAW648" s="61"/>
      <c r="NAX648" s="104"/>
      <c r="NAY648" s="60"/>
      <c r="NAZ648" s="61"/>
      <c r="NBA648" s="104"/>
      <c r="NBB648" s="60"/>
      <c r="NBC648" s="61"/>
      <c r="NBD648" s="104"/>
      <c r="NBE648" s="60"/>
      <c r="NBF648" s="61"/>
      <c r="NBG648" s="104"/>
      <c r="NBH648" s="60"/>
      <c r="NBI648" s="61"/>
      <c r="NBJ648" s="104"/>
      <c r="NBK648" s="60"/>
      <c r="NBL648" s="61"/>
      <c r="NBM648" s="104"/>
      <c r="NBN648" s="60"/>
      <c r="NBO648" s="61"/>
      <c r="NBP648" s="104"/>
      <c r="NBQ648" s="60"/>
      <c r="NBR648" s="61"/>
      <c r="NBS648" s="104"/>
      <c r="NBT648" s="60"/>
      <c r="NBU648" s="61"/>
      <c r="NBV648" s="104"/>
      <c r="NBW648" s="60"/>
      <c r="NBX648" s="61"/>
      <c r="NBY648" s="104"/>
      <c r="NBZ648" s="60"/>
      <c r="NCA648" s="61"/>
      <c r="NCB648" s="104"/>
      <c r="NCC648" s="60"/>
      <c r="NCD648" s="61"/>
      <c r="NCE648" s="104"/>
      <c r="NCF648" s="60"/>
      <c r="NCG648" s="61"/>
      <c r="NCH648" s="104"/>
      <c r="NCI648" s="60"/>
      <c r="NCJ648" s="61"/>
      <c r="NCK648" s="104"/>
      <c r="NCL648" s="60"/>
      <c r="NCM648" s="61"/>
      <c r="NCN648" s="104"/>
      <c r="NCO648" s="60"/>
      <c r="NCP648" s="61"/>
      <c r="NCQ648" s="104"/>
      <c r="NCR648" s="60"/>
      <c r="NCS648" s="61"/>
      <c r="NCT648" s="104"/>
      <c r="NCU648" s="60"/>
      <c r="NCV648" s="61"/>
      <c r="NCW648" s="104"/>
      <c r="NCX648" s="60"/>
      <c r="NCY648" s="61"/>
      <c r="NCZ648" s="104"/>
      <c r="NDA648" s="60"/>
      <c r="NDB648" s="61"/>
      <c r="NDC648" s="104"/>
      <c r="NDD648" s="60"/>
      <c r="NDE648" s="61"/>
      <c r="NDF648" s="104"/>
      <c r="NDG648" s="60"/>
      <c r="NDH648" s="61"/>
      <c r="NDI648" s="104"/>
      <c r="NDJ648" s="60"/>
      <c r="NDK648" s="61"/>
      <c r="NDL648" s="104"/>
      <c r="NDM648" s="60"/>
      <c r="NDN648" s="61"/>
      <c r="NDO648" s="104"/>
      <c r="NDP648" s="60"/>
      <c r="NDQ648" s="61"/>
      <c r="NDR648" s="104"/>
      <c r="NDS648" s="60"/>
      <c r="NDT648" s="61"/>
      <c r="NDU648" s="104"/>
      <c r="NDV648" s="60"/>
      <c r="NDW648" s="61"/>
      <c r="NDX648" s="104"/>
      <c r="NDY648" s="60"/>
      <c r="NDZ648" s="61"/>
      <c r="NEA648" s="104"/>
      <c r="NEB648" s="60"/>
      <c r="NEC648" s="61"/>
      <c r="NED648" s="104"/>
      <c r="NEE648" s="60"/>
      <c r="NEF648" s="61"/>
      <c r="NEG648" s="104"/>
      <c r="NEH648" s="60"/>
      <c r="NEI648" s="61"/>
      <c r="NEJ648" s="104"/>
      <c r="NEK648" s="60"/>
      <c r="NEL648" s="61"/>
      <c r="NEM648" s="104"/>
      <c r="NEN648" s="60"/>
      <c r="NEO648" s="61"/>
      <c r="NEP648" s="104"/>
      <c r="NEQ648" s="60"/>
      <c r="NER648" s="61"/>
      <c r="NES648" s="104"/>
      <c r="NET648" s="60"/>
      <c r="NEU648" s="61"/>
      <c r="NEV648" s="104"/>
      <c r="NEW648" s="60"/>
      <c r="NEX648" s="61"/>
      <c r="NEY648" s="104"/>
      <c r="NEZ648" s="60"/>
      <c r="NFA648" s="61"/>
      <c r="NFB648" s="104"/>
      <c r="NFC648" s="60"/>
      <c r="NFD648" s="61"/>
      <c r="NFE648" s="104"/>
      <c r="NFF648" s="60"/>
      <c r="NFG648" s="61"/>
      <c r="NFH648" s="104"/>
      <c r="NFI648" s="60"/>
      <c r="NFJ648" s="61"/>
      <c r="NFK648" s="104"/>
      <c r="NFL648" s="60"/>
      <c r="NFM648" s="61"/>
      <c r="NFN648" s="104"/>
      <c r="NFO648" s="60"/>
      <c r="NFP648" s="61"/>
      <c r="NFQ648" s="104"/>
      <c r="NFR648" s="60"/>
      <c r="NFS648" s="61"/>
      <c r="NFT648" s="104"/>
      <c r="NFU648" s="60"/>
      <c r="NFV648" s="61"/>
      <c r="NFW648" s="104"/>
      <c r="NFX648" s="60"/>
      <c r="NFY648" s="61"/>
      <c r="NFZ648" s="104"/>
      <c r="NGA648" s="60"/>
      <c r="NGB648" s="61"/>
      <c r="NGC648" s="104"/>
      <c r="NGD648" s="60"/>
      <c r="NGE648" s="61"/>
      <c r="NGF648" s="104"/>
      <c r="NGG648" s="60"/>
      <c r="NGH648" s="61"/>
      <c r="NGI648" s="104"/>
      <c r="NGJ648" s="60"/>
      <c r="NGK648" s="61"/>
      <c r="NGL648" s="104"/>
      <c r="NGM648" s="60"/>
      <c r="NGN648" s="61"/>
      <c r="NGO648" s="104"/>
      <c r="NGP648" s="60"/>
      <c r="NGQ648" s="61"/>
      <c r="NGR648" s="104"/>
      <c r="NGS648" s="60"/>
      <c r="NGT648" s="61"/>
      <c r="NGU648" s="104"/>
      <c r="NGV648" s="60"/>
      <c r="NGW648" s="61"/>
      <c r="NGX648" s="104"/>
      <c r="NGY648" s="60"/>
      <c r="NGZ648" s="61"/>
      <c r="NHA648" s="104"/>
      <c r="NHB648" s="60"/>
      <c r="NHC648" s="61"/>
      <c r="NHD648" s="104"/>
      <c r="NHE648" s="60"/>
      <c r="NHF648" s="61"/>
      <c r="NHG648" s="104"/>
      <c r="NHH648" s="60"/>
      <c r="NHI648" s="61"/>
      <c r="NHJ648" s="104"/>
      <c r="NHK648" s="60"/>
      <c r="NHL648" s="61"/>
      <c r="NHM648" s="104"/>
      <c r="NHN648" s="60"/>
      <c r="NHO648" s="61"/>
      <c r="NHP648" s="104"/>
      <c r="NHQ648" s="60"/>
      <c r="NHR648" s="61"/>
      <c r="NHS648" s="104"/>
      <c r="NHT648" s="60"/>
      <c r="NHU648" s="61"/>
      <c r="NHV648" s="104"/>
      <c r="NHW648" s="60"/>
      <c r="NHX648" s="61"/>
      <c r="NHY648" s="104"/>
      <c r="NHZ648" s="60"/>
      <c r="NIA648" s="61"/>
      <c r="NIB648" s="104"/>
      <c r="NIC648" s="60"/>
      <c r="NID648" s="61"/>
      <c r="NIE648" s="104"/>
      <c r="NIF648" s="60"/>
      <c r="NIG648" s="61"/>
      <c r="NIH648" s="104"/>
      <c r="NII648" s="60"/>
      <c r="NIJ648" s="61"/>
      <c r="NIK648" s="104"/>
      <c r="NIL648" s="60"/>
      <c r="NIM648" s="61"/>
      <c r="NIN648" s="104"/>
      <c r="NIO648" s="60"/>
      <c r="NIP648" s="61"/>
      <c r="NIQ648" s="104"/>
      <c r="NIR648" s="60"/>
      <c r="NIS648" s="61"/>
      <c r="NIT648" s="104"/>
      <c r="NIU648" s="60"/>
      <c r="NIV648" s="61"/>
      <c r="NIW648" s="104"/>
      <c r="NIX648" s="60"/>
      <c r="NIY648" s="61"/>
      <c r="NIZ648" s="104"/>
      <c r="NJA648" s="60"/>
      <c r="NJB648" s="61"/>
      <c r="NJC648" s="104"/>
      <c r="NJD648" s="60"/>
      <c r="NJE648" s="61"/>
      <c r="NJF648" s="104"/>
      <c r="NJG648" s="60"/>
      <c r="NJH648" s="61"/>
      <c r="NJI648" s="104"/>
      <c r="NJJ648" s="60"/>
      <c r="NJK648" s="61"/>
      <c r="NJL648" s="104"/>
      <c r="NJM648" s="60"/>
      <c r="NJN648" s="61"/>
      <c r="NJO648" s="104"/>
      <c r="NJP648" s="60"/>
      <c r="NJQ648" s="61"/>
      <c r="NJR648" s="104"/>
      <c r="NJS648" s="60"/>
      <c r="NJT648" s="61"/>
      <c r="NJU648" s="104"/>
      <c r="NJV648" s="60"/>
      <c r="NJW648" s="61"/>
      <c r="NJX648" s="104"/>
      <c r="NJY648" s="60"/>
      <c r="NJZ648" s="61"/>
      <c r="NKA648" s="104"/>
      <c r="NKB648" s="60"/>
      <c r="NKC648" s="61"/>
      <c r="NKD648" s="104"/>
      <c r="NKE648" s="60"/>
      <c r="NKF648" s="61"/>
      <c r="NKG648" s="104"/>
      <c r="NKH648" s="60"/>
      <c r="NKI648" s="61"/>
      <c r="NKJ648" s="104"/>
      <c r="NKK648" s="60"/>
      <c r="NKL648" s="61"/>
      <c r="NKM648" s="104"/>
      <c r="NKN648" s="60"/>
      <c r="NKO648" s="61"/>
      <c r="NKP648" s="104"/>
      <c r="NKQ648" s="60"/>
      <c r="NKR648" s="61"/>
      <c r="NKS648" s="104"/>
      <c r="NKT648" s="60"/>
      <c r="NKU648" s="61"/>
      <c r="NKV648" s="104"/>
      <c r="NKW648" s="60"/>
      <c r="NKX648" s="61"/>
      <c r="NKY648" s="104"/>
      <c r="NKZ648" s="60"/>
      <c r="NLA648" s="61"/>
      <c r="NLB648" s="104"/>
      <c r="NLC648" s="60"/>
      <c r="NLD648" s="61"/>
      <c r="NLE648" s="104"/>
      <c r="NLF648" s="60"/>
      <c r="NLG648" s="61"/>
      <c r="NLH648" s="104"/>
      <c r="NLI648" s="60"/>
      <c r="NLJ648" s="61"/>
      <c r="NLK648" s="104"/>
      <c r="NLL648" s="60"/>
      <c r="NLM648" s="61"/>
      <c r="NLN648" s="104"/>
      <c r="NLO648" s="60"/>
      <c r="NLP648" s="61"/>
      <c r="NLQ648" s="104"/>
      <c r="NLR648" s="60"/>
      <c r="NLS648" s="61"/>
      <c r="NLT648" s="104"/>
      <c r="NLU648" s="60"/>
      <c r="NLV648" s="61"/>
      <c r="NLW648" s="104"/>
      <c r="NLX648" s="60"/>
      <c r="NLY648" s="61"/>
      <c r="NLZ648" s="104"/>
      <c r="NMA648" s="60"/>
      <c r="NMB648" s="61"/>
      <c r="NMC648" s="104"/>
      <c r="NMD648" s="60"/>
      <c r="NME648" s="61"/>
      <c r="NMF648" s="104"/>
      <c r="NMG648" s="60"/>
      <c r="NMH648" s="61"/>
      <c r="NMI648" s="104"/>
      <c r="NMJ648" s="60"/>
      <c r="NMK648" s="61"/>
      <c r="NML648" s="104"/>
      <c r="NMM648" s="60"/>
      <c r="NMN648" s="61"/>
      <c r="NMO648" s="104"/>
      <c r="NMP648" s="60"/>
      <c r="NMQ648" s="61"/>
      <c r="NMR648" s="104"/>
      <c r="NMS648" s="60"/>
      <c r="NMT648" s="61"/>
      <c r="NMU648" s="104"/>
      <c r="NMV648" s="60"/>
      <c r="NMW648" s="61"/>
      <c r="NMX648" s="104"/>
      <c r="NMY648" s="60"/>
      <c r="NMZ648" s="61"/>
      <c r="NNA648" s="104"/>
      <c r="NNB648" s="60"/>
      <c r="NNC648" s="61"/>
      <c r="NND648" s="104"/>
      <c r="NNE648" s="60"/>
      <c r="NNF648" s="61"/>
      <c r="NNG648" s="104"/>
      <c r="NNH648" s="60"/>
      <c r="NNI648" s="61"/>
      <c r="NNJ648" s="104"/>
      <c r="NNK648" s="60"/>
      <c r="NNL648" s="61"/>
      <c r="NNM648" s="104"/>
      <c r="NNN648" s="60"/>
      <c r="NNO648" s="61"/>
      <c r="NNP648" s="104"/>
      <c r="NNQ648" s="60"/>
      <c r="NNR648" s="61"/>
      <c r="NNS648" s="104"/>
      <c r="NNT648" s="60"/>
      <c r="NNU648" s="61"/>
      <c r="NNV648" s="104"/>
      <c r="NNW648" s="60"/>
      <c r="NNX648" s="61"/>
      <c r="NNY648" s="104"/>
      <c r="NNZ648" s="60"/>
      <c r="NOA648" s="61"/>
      <c r="NOB648" s="104"/>
      <c r="NOC648" s="60"/>
      <c r="NOD648" s="61"/>
      <c r="NOE648" s="104"/>
      <c r="NOF648" s="60"/>
      <c r="NOG648" s="61"/>
      <c r="NOH648" s="104"/>
      <c r="NOI648" s="60"/>
      <c r="NOJ648" s="61"/>
      <c r="NOK648" s="104"/>
      <c r="NOL648" s="60"/>
      <c r="NOM648" s="61"/>
      <c r="NON648" s="104"/>
      <c r="NOO648" s="60"/>
      <c r="NOP648" s="61"/>
      <c r="NOQ648" s="104"/>
      <c r="NOR648" s="60"/>
      <c r="NOS648" s="61"/>
      <c r="NOT648" s="104"/>
      <c r="NOU648" s="60"/>
      <c r="NOV648" s="61"/>
      <c r="NOW648" s="104"/>
      <c r="NOX648" s="60"/>
      <c r="NOY648" s="61"/>
      <c r="NOZ648" s="104"/>
      <c r="NPA648" s="60"/>
      <c r="NPB648" s="61"/>
      <c r="NPC648" s="104"/>
      <c r="NPD648" s="60"/>
      <c r="NPE648" s="61"/>
      <c r="NPF648" s="104"/>
      <c r="NPG648" s="60"/>
      <c r="NPH648" s="61"/>
      <c r="NPI648" s="104"/>
      <c r="NPJ648" s="60"/>
      <c r="NPK648" s="61"/>
      <c r="NPL648" s="104"/>
      <c r="NPM648" s="60"/>
      <c r="NPN648" s="61"/>
      <c r="NPO648" s="104"/>
      <c r="NPP648" s="60"/>
      <c r="NPQ648" s="61"/>
      <c r="NPR648" s="104"/>
      <c r="NPS648" s="60"/>
      <c r="NPT648" s="61"/>
      <c r="NPU648" s="104"/>
      <c r="NPV648" s="60"/>
      <c r="NPW648" s="61"/>
      <c r="NPX648" s="104"/>
      <c r="NPY648" s="60"/>
      <c r="NPZ648" s="61"/>
      <c r="NQA648" s="104"/>
      <c r="NQB648" s="60"/>
      <c r="NQC648" s="61"/>
      <c r="NQD648" s="104"/>
      <c r="NQE648" s="60"/>
      <c r="NQF648" s="61"/>
      <c r="NQG648" s="104"/>
      <c r="NQH648" s="60"/>
      <c r="NQI648" s="61"/>
      <c r="NQJ648" s="104"/>
      <c r="NQK648" s="60"/>
      <c r="NQL648" s="61"/>
      <c r="NQM648" s="104"/>
      <c r="NQN648" s="60"/>
      <c r="NQO648" s="61"/>
      <c r="NQP648" s="104"/>
      <c r="NQQ648" s="60"/>
      <c r="NQR648" s="61"/>
      <c r="NQS648" s="104"/>
      <c r="NQT648" s="60"/>
      <c r="NQU648" s="61"/>
      <c r="NQV648" s="104"/>
      <c r="NQW648" s="60"/>
      <c r="NQX648" s="61"/>
      <c r="NQY648" s="104"/>
      <c r="NQZ648" s="60"/>
      <c r="NRA648" s="61"/>
      <c r="NRB648" s="104"/>
      <c r="NRC648" s="60"/>
      <c r="NRD648" s="61"/>
      <c r="NRE648" s="104"/>
      <c r="NRF648" s="60"/>
      <c r="NRG648" s="61"/>
      <c r="NRH648" s="104"/>
      <c r="NRI648" s="60"/>
      <c r="NRJ648" s="61"/>
      <c r="NRK648" s="104"/>
      <c r="NRL648" s="60"/>
      <c r="NRM648" s="61"/>
      <c r="NRN648" s="104"/>
      <c r="NRO648" s="60"/>
      <c r="NRP648" s="61"/>
      <c r="NRQ648" s="104"/>
      <c r="NRR648" s="60"/>
      <c r="NRS648" s="61"/>
      <c r="NRT648" s="104"/>
      <c r="NRU648" s="60"/>
      <c r="NRV648" s="61"/>
      <c r="NRW648" s="104"/>
      <c r="NRX648" s="60"/>
      <c r="NRY648" s="61"/>
      <c r="NRZ648" s="104"/>
      <c r="NSA648" s="60"/>
      <c r="NSB648" s="61"/>
      <c r="NSC648" s="104"/>
      <c r="NSD648" s="60"/>
      <c r="NSE648" s="61"/>
      <c r="NSF648" s="104"/>
      <c r="NSG648" s="60"/>
      <c r="NSH648" s="61"/>
      <c r="NSI648" s="104"/>
      <c r="NSJ648" s="60"/>
      <c r="NSK648" s="61"/>
      <c r="NSL648" s="104"/>
      <c r="NSM648" s="60"/>
      <c r="NSN648" s="61"/>
      <c r="NSO648" s="104"/>
      <c r="NSP648" s="60"/>
      <c r="NSQ648" s="61"/>
      <c r="NSR648" s="104"/>
      <c r="NSS648" s="60"/>
      <c r="NST648" s="61"/>
      <c r="NSU648" s="104"/>
      <c r="NSV648" s="60"/>
      <c r="NSW648" s="61"/>
      <c r="NSX648" s="104"/>
      <c r="NSY648" s="60"/>
      <c r="NSZ648" s="61"/>
      <c r="NTA648" s="104"/>
      <c r="NTB648" s="60"/>
      <c r="NTC648" s="61"/>
      <c r="NTD648" s="104"/>
      <c r="NTE648" s="60"/>
      <c r="NTF648" s="61"/>
      <c r="NTG648" s="104"/>
      <c r="NTH648" s="60"/>
      <c r="NTI648" s="61"/>
      <c r="NTJ648" s="104"/>
      <c r="NTK648" s="60"/>
      <c r="NTL648" s="61"/>
      <c r="NTM648" s="104"/>
      <c r="NTN648" s="60"/>
      <c r="NTO648" s="61"/>
      <c r="NTP648" s="104"/>
      <c r="NTQ648" s="60"/>
      <c r="NTR648" s="61"/>
      <c r="NTS648" s="104"/>
      <c r="NTT648" s="60"/>
      <c r="NTU648" s="61"/>
      <c r="NTV648" s="104"/>
      <c r="NTW648" s="60"/>
      <c r="NTX648" s="61"/>
      <c r="NTY648" s="104"/>
      <c r="NTZ648" s="60"/>
      <c r="NUA648" s="61"/>
      <c r="NUB648" s="104"/>
      <c r="NUC648" s="60"/>
      <c r="NUD648" s="61"/>
      <c r="NUE648" s="104"/>
      <c r="NUF648" s="60"/>
      <c r="NUG648" s="61"/>
      <c r="NUH648" s="104"/>
      <c r="NUI648" s="60"/>
      <c r="NUJ648" s="61"/>
      <c r="NUK648" s="104"/>
      <c r="NUL648" s="60"/>
      <c r="NUM648" s="61"/>
      <c r="NUN648" s="104"/>
      <c r="NUO648" s="60"/>
      <c r="NUP648" s="61"/>
      <c r="NUQ648" s="104"/>
      <c r="NUR648" s="60"/>
      <c r="NUS648" s="61"/>
      <c r="NUT648" s="104"/>
      <c r="NUU648" s="60"/>
      <c r="NUV648" s="61"/>
      <c r="NUW648" s="104"/>
      <c r="NUX648" s="60"/>
      <c r="NUY648" s="61"/>
      <c r="NUZ648" s="104"/>
      <c r="NVA648" s="60"/>
      <c r="NVB648" s="61"/>
      <c r="NVC648" s="104"/>
      <c r="NVD648" s="60"/>
      <c r="NVE648" s="61"/>
      <c r="NVF648" s="104"/>
      <c r="NVG648" s="60"/>
      <c r="NVH648" s="61"/>
      <c r="NVI648" s="104"/>
      <c r="NVJ648" s="60"/>
      <c r="NVK648" s="61"/>
      <c r="NVL648" s="104"/>
      <c r="NVM648" s="60"/>
      <c r="NVN648" s="61"/>
      <c r="NVO648" s="104"/>
      <c r="NVP648" s="60"/>
      <c r="NVQ648" s="61"/>
      <c r="NVR648" s="104"/>
      <c r="NVS648" s="60"/>
      <c r="NVT648" s="61"/>
      <c r="NVU648" s="104"/>
      <c r="NVV648" s="60"/>
      <c r="NVW648" s="61"/>
      <c r="NVX648" s="104"/>
      <c r="NVY648" s="60"/>
      <c r="NVZ648" s="61"/>
      <c r="NWA648" s="104"/>
      <c r="NWB648" s="60"/>
      <c r="NWC648" s="61"/>
      <c r="NWD648" s="104"/>
      <c r="NWE648" s="60"/>
      <c r="NWF648" s="61"/>
      <c r="NWG648" s="104"/>
      <c r="NWH648" s="60"/>
      <c r="NWI648" s="61"/>
      <c r="NWJ648" s="104"/>
      <c r="NWK648" s="60"/>
      <c r="NWL648" s="61"/>
      <c r="NWM648" s="104"/>
      <c r="NWN648" s="60"/>
      <c r="NWO648" s="61"/>
      <c r="NWP648" s="104"/>
      <c r="NWQ648" s="60"/>
      <c r="NWR648" s="61"/>
      <c r="NWS648" s="104"/>
      <c r="NWT648" s="60"/>
      <c r="NWU648" s="61"/>
      <c r="NWV648" s="104"/>
      <c r="NWW648" s="60"/>
      <c r="NWX648" s="61"/>
      <c r="NWY648" s="104"/>
      <c r="NWZ648" s="60"/>
      <c r="NXA648" s="61"/>
      <c r="NXB648" s="104"/>
      <c r="NXC648" s="60"/>
      <c r="NXD648" s="61"/>
      <c r="NXE648" s="104"/>
      <c r="NXF648" s="60"/>
      <c r="NXG648" s="61"/>
      <c r="NXH648" s="104"/>
      <c r="NXI648" s="60"/>
      <c r="NXJ648" s="61"/>
      <c r="NXK648" s="104"/>
      <c r="NXL648" s="60"/>
      <c r="NXM648" s="61"/>
      <c r="NXN648" s="104"/>
      <c r="NXO648" s="60"/>
      <c r="NXP648" s="61"/>
      <c r="NXQ648" s="104"/>
      <c r="NXR648" s="60"/>
      <c r="NXS648" s="61"/>
      <c r="NXT648" s="104"/>
      <c r="NXU648" s="60"/>
      <c r="NXV648" s="61"/>
      <c r="NXW648" s="104"/>
      <c r="NXX648" s="60"/>
      <c r="NXY648" s="61"/>
      <c r="NXZ648" s="104"/>
      <c r="NYA648" s="60"/>
      <c r="NYB648" s="61"/>
      <c r="NYC648" s="104"/>
      <c r="NYD648" s="60"/>
      <c r="NYE648" s="61"/>
      <c r="NYF648" s="104"/>
      <c r="NYG648" s="60"/>
      <c r="NYH648" s="61"/>
      <c r="NYI648" s="104"/>
      <c r="NYJ648" s="60"/>
      <c r="NYK648" s="61"/>
      <c r="NYL648" s="104"/>
      <c r="NYM648" s="60"/>
      <c r="NYN648" s="61"/>
      <c r="NYO648" s="104"/>
      <c r="NYP648" s="60"/>
      <c r="NYQ648" s="61"/>
      <c r="NYR648" s="104"/>
      <c r="NYS648" s="60"/>
      <c r="NYT648" s="61"/>
      <c r="NYU648" s="104"/>
      <c r="NYV648" s="60"/>
      <c r="NYW648" s="61"/>
      <c r="NYX648" s="104"/>
      <c r="NYY648" s="60"/>
      <c r="NYZ648" s="61"/>
      <c r="NZA648" s="104"/>
      <c r="NZB648" s="60"/>
      <c r="NZC648" s="61"/>
      <c r="NZD648" s="104"/>
      <c r="NZE648" s="60"/>
      <c r="NZF648" s="61"/>
      <c r="NZG648" s="104"/>
      <c r="NZH648" s="60"/>
      <c r="NZI648" s="61"/>
      <c r="NZJ648" s="104"/>
      <c r="NZK648" s="60"/>
      <c r="NZL648" s="61"/>
      <c r="NZM648" s="104"/>
      <c r="NZN648" s="60"/>
      <c r="NZO648" s="61"/>
      <c r="NZP648" s="104"/>
      <c r="NZQ648" s="60"/>
      <c r="NZR648" s="61"/>
      <c r="NZS648" s="104"/>
      <c r="NZT648" s="60"/>
      <c r="NZU648" s="61"/>
      <c r="NZV648" s="104"/>
      <c r="NZW648" s="60"/>
      <c r="NZX648" s="61"/>
      <c r="NZY648" s="104"/>
      <c r="NZZ648" s="60"/>
      <c r="OAA648" s="61"/>
      <c r="OAB648" s="104"/>
      <c r="OAC648" s="60"/>
      <c r="OAD648" s="61"/>
      <c r="OAE648" s="104"/>
      <c r="OAF648" s="60"/>
      <c r="OAG648" s="61"/>
      <c r="OAH648" s="104"/>
      <c r="OAI648" s="60"/>
      <c r="OAJ648" s="61"/>
      <c r="OAK648" s="104"/>
      <c r="OAL648" s="60"/>
      <c r="OAM648" s="61"/>
      <c r="OAN648" s="104"/>
      <c r="OAO648" s="60"/>
      <c r="OAP648" s="61"/>
      <c r="OAQ648" s="104"/>
      <c r="OAR648" s="60"/>
      <c r="OAS648" s="61"/>
      <c r="OAT648" s="104"/>
      <c r="OAU648" s="60"/>
      <c r="OAV648" s="61"/>
      <c r="OAW648" s="104"/>
      <c r="OAX648" s="60"/>
      <c r="OAY648" s="61"/>
      <c r="OAZ648" s="104"/>
      <c r="OBA648" s="60"/>
      <c r="OBB648" s="61"/>
      <c r="OBC648" s="104"/>
      <c r="OBD648" s="60"/>
      <c r="OBE648" s="61"/>
      <c r="OBF648" s="104"/>
      <c r="OBG648" s="60"/>
      <c r="OBH648" s="61"/>
      <c r="OBI648" s="104"/>
      <c r="OBJ648" s="60"/>
      <c r="OBK648" s="61"/>
      <c r="OBL648" s="104"/>
      <c r="OBM648" s="60"/>
      <c r="OBN648" s="61"/>
      <c r="OBO648" s="104"/>
      <c r="OBP648" s="60"/>
      <c r="OBQ648" s="61"/>
      <c r="OBR648" s="104"/>
      <c r="OBS648" s="60"/>
      <c r="OBT648" s="61"/>
      <c r="OBU648" s="104"/>
      <c r="OBV648" s="60"/>
      <c r="OBW648" s="61"/>
      <c r="OBX648" s="104"/>
      <c r="OBY648" s="60"/>
      <c r="OBZ648" s="61"/>
      <c r="OCA648" s="104"/>
      <c r="OCB648" s="60"/>
      <c r="OCC648" s="61"/>
      <c r="OCD648" s="104"/>
      <c r="OCE648" s="60"/>
      <c r="OCF648" s="61"/>
      <c r="OCG648" s="104"/>
      <c r="OCH648" s="60"/>
      <c r="OCI648" s="61"/>
      <c r="OCJ648" s="104"/>
      <c r="OCK648" s="60"/>
      <c r="OCL648" s="61"/>
      <c r="OCM648" s="104"/>
      <c r="OCN648" s="60"/>
      <c r="OCO648" s="61"/>
      <c r="OCP648" s="104"/>
      <c r="OCQ648" s="60"/>
      <c r="OCR648" s="61"/>
      <c r="OCS648" s="104"/>
      <c r="OCT648" s="60"/>
      <c r="OCU648" s="61"/>
      <c r="OCV648" s="104"/>
      <c r="OCW648" s="60"/>
      <c r="OCX648" s="61"/>
      <c r="OCY648" s="104"/>
      <c r="OCZ648" s="60"/>
      <c r="ODA648" s="61"/>
      <c r="ODB648" s="104"/>
      <c r="ODC648" s="60"/>
      <c r="ODD648" s="61"/>
      <c r="ODE648" s="104"/>
      <c r="ODF648" s="60"/>
      <c r="ODG648" s="61"/>
      <c r="ODH648" s="104"/>
      <c r="ODI648" s="60"/>
      <c r="ODJ648" s="61"/>
      <c r="ODK648" s="104"/>
      <c r="ODL648" s="60"/>
      <c r="ODM648" s="61"/>
      <c r="ODN648" s="104"/>
      <c r="ODO648" s="60"/>
      <c r="ODP648" s="61"/>
      <c r="ODQ648" s="104"/>
      <c r="ODR648" s="60"/>
      <c r="ODS648" s="61"/>
      <c r="ODT648" s="104"/>
      <c r="ODU648" s="60"/>
      <c r="ODV648" s="61"/>
      <c r="ODW648" s="104"/>
      <c r="ODX648" s="60"/>
      <c r="ODY648" s="61"/>
      <c r="ODZ648" s="104"/>
      <c r="OEA648" s="60"/>
      <c r="OEB648" s="61"/>
      <c r="OEC648" s="104"/>
      <c r="OED648" s="60"/>
      <c r="OEE648" s="61"/>
      <c r="OEF648" s="104"/>
      <c r="OEG648" s="60"/>
      <c r="OEH648" s="61"/>
      <c r="OEI648" s="104"/>
      <c r="OEJ648" s="60"/>
      <c r="OEK648" s="61"/>
      <c r="OEL648" s="104"/>
      <c r="OEM648" s="60"/>
      <c r="OEN648" s="61"/>
      <c r="OEO648" s="104"/>
      <c r="OEP648" s="60"/>
      <c r="OEQ648" s="61"/>
      <c r="OER648" s="104"/>
      <c r="OES648" s="60"/>
      <c r="OET648" s="61"/>
      <c r="OEU648" s="104"/>
      <c r="OEV648" s="60"/>
      <c r="OEW648" s="61"/>
      <c r="OEX648" s="104"/>
      <c r="OEY648" s="60"/>
      <c r="OEZ648" s="61"/>
      <c r="OFA648" s="104"/>
      <c r="OFB648" s="60"/>
      <c r="OFC648" s="61"/>
      <c r="OFD648" s="104"/>
      <c r="OFE648" s="60"/>
      <c r="OFF648" s="61"/>
      <c r="OFG648" s="104"/>
      <c r="OFH648" s="60"/>
      <c r="OFI648" s="61"/>
      <c r="OFJ648" s="104"/>
      <c r="OFK648" s="60"/>
      <c r="OFL648" s="61"/>
      <c r="OFM648" s="104"/>
      <c r="OFN648" s="60"/>
      <c r="OFO648" s="61"/>
      <c r="OFP648" s="104"/>
      <c r="OFQ648" s="60"/>
      <c r="OFR648" s="61"/>
      <c r="OFS648" s="104"/>
      <c r="OFT648" s="60"/>
      <c r="OFU648" s="61"/>
      <c r="OFV648" s="104"/>
      <c r="OFW648" s="60"/>
      <c r="OFX648" s="61"/>
      <c r="OFY648" s="104"/>
      <c r="OFZ648" s="60"/>
      <c r="OGA648" s="61"/>
      <c r="OGB648" s="104"/>
      <c r="OGC648" s="60"/>
      <c r="OGD648" s="61"/>
      <c r="OGE648" s="104"/>
      <c r="OGF648" s="60"/>
      <c r="OGG648" s="61"/>
      <c r="OGH648" s="104"/>
      <c r="OGI648" s="60"/>
      <c r="OGJ648" s="61"/>
      <c r="OGK648" s="104"/>
      <c r="OGL648" s="60"/>
      <c r="OGM648" s="61"/>
      <c r="OGN648" s="104"/>
      <c r="OGO648" s="60"/>
      <c r="OGP648" s="61"/>
      <c r="OGQ648" s="104"/>
      <c r="OGR648" s="60"/>
      <c r="OGS648" s="61"/>
      <c r="OGT648" s="104"/>
      <c r="OGU648" s="60"/>
      <c r="OGV648" s="61"/>
      <c r="OGW648" s="104"/>
      <c r="OGX648" s="60"/>
      <c r="OGY648" s="61"/>
      <c r="OGZ648" s="104"/>
      <c r="OHA648" s="60"/>
      <c r="OHB648" s="61"/>
      <c r="OHC648" s="104"/>
      <c r="OHD648" s="60"/>
      <c r="OHE648" s="61"/>
      <c r="OHF648" s="104"/>
      <c r="OHG648" s="60"/>
      <c r="OHH648" s="61"/>
      <c r="OHI648" s="104"/>
      <c r="OHJ648" s="60"/>
      <c r="OHK648" s="61"/>
      <c r="OHL648" s="104"/>
      <c r="OHM648" s="60"/>
      <c r="OHN648" s="61"/>
      <c r="OHO648" s="104"/>
      <c r="OHP648" s="60"/>
      <c r="OHQ648" s="61"/>
      <c r="OHR648" s="104"/>
      <c r="OHS648" s="60"/>
      <c r="OHT648" s="61"/>
      <c r="OHU648" s="104"/>
      <c r="OHV648" s="60"/>
      <c r="OHW648" s="61"/>
      <c r="OHX648" s="104"/>
      <c r="OHY648" s="60"/>
      <c r="OHZ648" s="61"/>
      <c r="OIA648" s="104"/>
      <c r="OIB648" s="60"/>
      <c r="OIC648" s="61"/>
      <c r="OID648" s="104"/>
      <c r="OIE648" s="60"/>
      <c r="OIF648" s="61"/>
      <c r="OIG648" s="104"/>
      <c r="OIH648" s="60"/>
      <c r="OII648" s="61"/>
      <c r="OIJ648" s="104"/>
      <c r="OIK648" s="60"/>
      <c r="OIL648" s="61"/>
      <c r="OIM648" s="104"/>
      <c r="OIN648" s="60"/>
      <c r="OIO648" s="61"/>
      <c r="OIP648" s="104"/>
      <c r="OIQ648" s="60"/>
      <c r="OIR648" s="61"/>
      <c r="OIS648" s="104"/>
      <c r="OIT648" s="60"/>
      <c r="OIU648" s="61"/>
      <c r="OIV648" s="104"/>
      <c r="OIW648" s="60"/>
      <c r="OIX648" s="61"/>
      <c r="OIY648" s="104"/>
      <c r="OIZ648" s="60"/>
      <c r="OJA648" s="61"/>
      <c r="OJB648" s="104"/>
      <c r="OJC648" s="60"/>
      <c r="OJD648" s="61"/>
      <c r="OJE648" s="104"/>
      <c r="OJF648" s="60"/>
      <c r="OJG648" s="61"/>
      <c r="OJH648" s="104"/>
      <c r="OJI648" s="60"/>
      <c r="OJJ648" s="61"/>
      <c r="OJK648" s="104"/>
      <c r="OJL648" s="60"/>
      <c r="OJM648" s="61"/>
      <c r="OJN648" s="104"/>
      <c r="OJO648" s="60"/>
      <c r="OJP648" s="61"/>
      <c r="OJQ648" s="104"/>
      <c r="OJR648" s="60"/>
      <c r="OJS648" s="61"/>
      <c r="OJT648" s="104"/>
      <c r="OJU648" s="60"/>
      <c r="OJV648" s="61"/>
      <c r="OJW648" s="104"/>
      <c r="OJX648" s="60"/>
      <c r="OJY648" s="61"/>
      <c r="OJZ648" s="104"/>
      <c r="OKA648" s="60"/>
      <c r="OKB648" s="61"/>
      <c r="OKC648" s="104"/>
      <c r="OKD648" s="60"/>
      <c r="OKE648" s="61"/>
      <c r="OKF648" s="104"/>
      <c r="OKG648" s="60"/>
      <c r="OKH648" s="61"/>
      <c r="OKI648" s="104"/>
      <c r="OKJ648" s="60"/>
      <c r="OKK648" s="61"/>
      <c r="OKL648" s="104"/>
      <c r="OKM648" s="60"/>
      <c r="OKN648" s="61"/>
      <c r="OKO648" s="104"/>
      <c r="OKP648" s="60"/>
      <c r="OKQ648" s="61"/>
      <c r="OKR648" s="104"/>
      <c r="OKS648" s="60"/>
      <c r="OKT648" s="61"/>
      <c r="OKU648" s="104"/>
      <c r="OKV648" s="60"/>
      <c r="OKW648" s="61"/>
      <c r="OKX648" s="104"/>
      <c r="OKY648" s="60"/>
      <c r="OKZ648" s="61"/>
      <c r="OLA648" s="104"/>
      <c r="OLB648" s="60"/>
      <c r="OLC648" s="61"/>
      <c r="OLD648" s="104"/>
      <c r="OLE648" s="60"/>
      <c r="OLF648" s="61"/>
      <c r="OLG648" s="104"/>
      <c r="OLH648" s="60"/>
      <c r="OLI648" s="61"/>
      <c r="OLJ648" s="104"/>
      <c r="OLK648" s="60"/>
      <c r="OLL648" s="61"/>
      <c r="OLM648" s="104"/>
      <c r="OLN648" s="60"/>
      <c r="OLO648" s="61"/>
      <c r="OLP648" s="104"/>
      <c r="OLQ648" s="60"/>
      <c r="OLR648" s="61"/>
      <c r="OLS648" s="104"/>
      <c r="OLT648" s="60"/>
      <c r="OLU648" s="61"/>
      <c r="OLV648" s="104"/>
      <c r="OLW648" s="60"/>
      <c r="OLX648" s="61"/>
      <c r="OLY648" s="104"/>
      <c r="OLZ648" s="60"/>
      <c r="OMA648" s="61"/>
      <c r="OMB648" s="104"/>
      <c r="OMC648" s="60"/>
      <c r="OMD648" s="61"/>
      <c r="OME648" s="104"/>
      <c r="OMF648" s="60"/>
      <c r="OMG648" s="61"/>
      <c r="OMH648" s="104"/>
      <c r="OMI648" s="60"/>
      <c r="OMJ648" s="61"/>
      <c r="OMK648" s="104"/>
      <c r="OML648" s="60"/>
      <c r="OMM648" s="61"/>
      <c r="OMN648" s="104"/>
      <c r="OMO648" s="60"/>
      <c r="OMP648" s="61"/>
      <c r="OMQ648" s="104"/>
      <c r="OMR648" s="60"/>
      <c r="OMS648" s="61"/>
      <c r="OMT648" s="104"/>
      <c r="OMU648" s="60"/>
      <c r="OMV648" s="61"/>
      <c r="OMW648" s="104"/>
      <c r="OMX648" s="60"/>
      <c r="OMY648" s="61"/>
      <c r="OMZ648" s="104"/>
      <c r="ONA648" s="60"/>
      <c r="ONB648" s="61"/>
      <c r="ONC648" s="104"/>
      <c r="OND648" s="60"/>
      <c r="ONE648" s="61"/>
      <c r="ONF648" s="104"/>
      <c r="ONG648" s="60"/>
      <c r="ONH648" s="61"/>
      <c r="ONI648" s="104"/>
      <c r="ONJ648" s="60"/>
      <c r="ONK648" s="61"/>
      <c r="ONL648" s="104"/>
      <c r="ONM648" s="60"/>
      <c r="ONN648" s="61"/>
      <c r="ONO648" s="104"/>
      <c r="ONP648" s="60"/>
      <c r="ONQ648" s="61"/>
      <c r="ONR648" s="104"/>
      <c r="ONS648" s="60"/>
      <c r="ONT648" s="61"/>
      <c r="ONU648" s="104"/>
      <c r="ONV648" s="60"/>
      <c r="ONW648" s="61"/>
      <c r="ONX648" s="104"/>
      <c r="ONY648" s="60"/>
      <c r="ONZ648" s="61"/>
      <c r="OOA648" s="104"/>
      <c r="OOB648" s="60"/>
      <c r="OOC648" s="61"/>
      <c r="OOD648" s="104"/>
      <c r="OOE648" s="60"/>
      <c r="OOF648" s="61"/>
      <c r="OOG648" s="104"/>
      <c r="OOH648" s="60"/>
      <c r="OOI648" s="61"/>
      <c r="OOJ648" s="104"/>
      <c r="OOK648" s="60"/>
      <c r="OOL648" s="61"/>
      <c r="OOM648" s="104"/>
      <c r="OON648" s="60"/>
      <c r="OOO648" s="61"/>
      <c r="OOP648" s="104"/>
      <c r="OOQ648" s="60"/>
      <c r="OOR648" s="61"/>
      <c r="OOS648" s="104"/>
      <c r="OOT648" s="60"/>
      <c r="OOU648" s="61"/>
      <c r="OOV648" s="104"/>
      <c r="OOW648" s="60"/>
      <c r="OOX648" s="61"/>
      <c r="OOY648" s="104"/>
      <c r="OOZ648" s="60"/>
      <c r="OPA648" s="61"/>
      <c r="OPB648" s="104"/>
      <c r="OPC648" s="60"/>
      <c r="OPD648" s="61"/>
      <c r="OPE648" s="104"/>
      <c r="OPF648" s="60"/>
      <c r="OPG648" s="61"/>
      <c r="OPH648" s="104"/>
      <c r="OPI648" s="60"/>
      <c r="OPJ648" s="61"/>
      <c r="OPK648" s="104"/>
      <c r="OPL648" s="60"/>
      <c r="OPM648" s="61"/>
      <c r="OPN648" s="104"/>
      <c r="OPO648" s="60"/>
      <c r="OPP648" s="61"/>
      <c r="OPQ648" s="104"/>
      <c r="OPR648" s="60"/>
      <c r="OPS648" s="61"/>
      <c r="OPT648" s="104"/>
      <c r="OPU648" s="60"/>
      <c r="OPV648" s="61"/>
      <c r="OPW648" s="104"/>
      <c r="OPX648" s="60"/>
      <c r="OPY648" s="61"/>
      <c r="OPZ648" s="104"/>
      <c r="OQA648" s="60"/>
      <c r="OQB648" s="61"/>
      <c r="OQC648" s="104"/>
      <c r="OQD648" s="60"/>
      <c r="OQE648" s="61"/>
      <c r="OQF648" s="104"/>
      <c r="OQG648" s="60"/>
      <c r="OQH648" s="61"/>
      <c r="OQI648" s="104"/>
      <c r="OQJ648" s="60"/>
      <c r="OQK648" s="61"/>
      <c r="OQL648" s="104"/>
      <c r="OQM648" s="60"/>
      <c r="OQN648" s="61"/>
      <c r="OQO648" s="104"/>
      <c r="OQP648" s="60"/>
      <c r="OQQ648" s="61"/>
      <c r="OQR648" s="104"/>
      <c r="OQS648" s="60"/>
      <c r="OQT648" s="61"/>
      <c r="OQU648" s="104"/>
      <c r="OQV648" s="60"/>
      <c r="OQW648" s="61"/>
      <c r="OQX648" s="104"/>
      <c r="OQY648" s="60"/>
      <c r="OQZ648" s="61"/>
      <c r="ORA648" s="104"/>
      <c r="ORB648" s="60"/>
      <c r="ORC648" s="61"/>
      <c r="ORD648" s="104"/>
      <c r="ORE648" s="60"/>
      <c r="ORF648" s="61"/>
      <c r="ORG648" s="104"/>
      <c r="ORH648" s="60"/>
      <c r="ORI648" s="61"/>
      <c r="ORJ648" s="104"/>
      <c r="ORK648" s="60"/>
      <c r="ORL648" s="61"/>
      <c r="ORM648" s="104"/>
      <c r="ORN648" s="60"/>
      <c r="ORO648" s="61"/>
      <c r="ORP648" s="104"/>
      <c r="ORQ648" s="60"/>
      <c r="ORR648" s="61"/>
      <c r="ORS648" s="104"/>
      <c r="ORT648" s="60"/>
      <c r="ORU648" s="61"/>
      <c r="ORV648" s="104"/>
      <c r="ORW648" s="60"/>
      <c r="ORX648" s="61"/>
      <c r="ORY648" s="104"/>
      <c r="ORZ648" s="60"/>
      <c r="OSA648" s="61"/>
      <c r="OSB648" s="104"/>
      <c r="OSC648" s="60"/>
      <c r="OSD648" s="61"/>
      <c r="OSE648" s="104"/>
      <c r="OSF648" s="60"/>
      <c r="OSG648" s="61"/>
      <c r="OSH648" s="104"/>
      <c r="OSI648" s="60"/>
      <c r="OSJ648" s="61"/>
      <c r="OSK648" s="104"/>
      <c r="OSL648" s="60"/>
      <c r="OSM648" s="61"/>
      <c r="OSN648" s="104"/>
      <c r="OSO648" s="60"/>
      <c r="OSP648" s="61"/>
      <c r="OSQ648" s="104"/>
      <c r="OSR648" s="60"/>
      <c r="OSS648" s="61"/>
      <c r="OST648" s="104"/>
      <c r="OSU648" s="60"/>
      <c r="OSV648" s="61"/>
      <c r="OSW648" s="104"/>
      <c r="OSX648" s="60"/>
      <c r="OSY648" s="61"/>
      <c r="OSZ648" s="104"/>
      <c r="OTA648" s="60"/>
      <c r="OTB648" s="61"/>
      <c r="OTC648" s="104"/>
      <c r="OTD648" s="60"/>
      <c r="OTE648" s="61"/>
      <c r="OTF648" s="104"/>
      <c r="OTG648" s="60"/>
      <c r="OTH648" s="61"/>
      <c r="OTI648" s="104"/>
      <c r="OTJ648" s="60"/>
      <c r="OTK648" s="61"/>
      <c r="OTL648" s="104"/>
      <c r="OTM648" s="60"/>
      <c r="OTN648" s="61"/>
      <c r="OTO648" s="104"/>
      <c r="OTP648" s="60"/>
      <c r="OTQ648" s="61"/>
      <c r="OTR648" s="104"/>
      <c r="OTS648" s="60"/>
      <c r="OTT648" s="61"/>
      <c r="OTU648" s="104"/>
      <c r="OTV648" s="60"/>
      <c r="OTW648" s="61"/>
      <c r="OTX648" s="104"/>
      <c r="OTY648" s="60"/>
      <c r="OTZ648" s="61"/>
      <c r="OUA648" s="104"/>
      <c r="OUB648" s="60"/>
      <c r="OUC648" s="61"/>
      <c r="OUD648" s="104"/>
      <c r="OUE648" s="60"/>
      <c r="OUF648" s="61"/>
      <c r="OUG648" s="104"/>
      <c r="OUH648" s="60"/>
      <c r="OUI648" s="61"/>
      <c r="OUJ648" s="104"/>
      <c r="OUK648" s="60"/>
      <c r="OUL648" s="61"/>
      <c r="OUM648" s="104"/>
      <c r="OUN648" s="60"/>
      <c r="OUO648" s="61"/>
      <c r="OUP648" s="104"/>
      <c r="OUQ648" s="60"/>
      <c r="OUR648" s="61"/>
      <c r="OUS648" s="104"/>
      <c r="OUT648" s="60"/>
      <c r="OUU648" s="61"/>
      <c r="OUV648" s="104"/>
      <c r="OUW648" s="60"/>
      <c r="OUX648" s="61"/>
      <c r="OUY648" s="104"/>
      <c r="OUZ648" s="60"/>
      <c r="OVA648" s="61"/>
      <c r="OVB648" s="104"/>
      <c r="OVC648" s="60"/>
      <c r="OVD648" s="61"/>
      <c r="OVE648" s="104"/>
      <c r="OVF648" s="60"/>
      <c r="OVG648" s="61"/>
      <c r="OVH648" s="104"/>
      <c r="OVI648" s="60"/>
      <c r="OVJ648" s="61"/>
      <c r="OVK648" s="104"/>
      <c r="OVL648" s="60"/>
      <c r="OVM648" s="61"/>
      <c r="OVN648" s="104"/>
      <c r="OVO648" s="60"/>
      <c r="OVP648" s="61"/>
      <c r="OVQ648" s="104"/>
      <c r="OVR648" s="60"/>
      <c r="OVS648" s="61"/>
      <c r="OVT648" s="104"/>
      <c r="OVU648" s="60"/>
      <c r="OVV648" s="61"/>
      <c r="OVW648" s="104"/>
      <c r="OVX648" s="60"/>
      <c r="OVY648" s="61"/>
      <c r="OVZ648" s="104"/>
      <c r="OWA648" s="60"/>
      <c r="OWB648" s="61"/>
      <c r="OWC648" s="104"/>
      <c r="OWD648" s="60"/>
      <c r="OWE648" s="61"/>
      <c r="OWF648" s="104"/>
      <c r="OWG648" s="60"/>
      <c r="OWH648" s="61"/>
      <c r="OWI648" s="104"/>
      <c r="OWJ648" s="60"/>
      <c r="OWK648" s="61"/>
      <c r="OWL648" s="104"/>
      <c r="OWM648" s="60"/>
      <c r="OWN648" s="61"/>
      <c r="OWO648" s="104"/>
      <c r="OWP648" s="60"/>
      <c r="OWQ648" s="61"/>
      <c r="OWR648" s="104"/>
      <c r="OWS648" s="60"/>
      <c r="OWT648" s="61"/>
      <c r="OWU648" s="104"/>
      <c r="OWV648" s="60"/>
      <c r="OWW648" s="61"/>
      <c r="OWX648" s="104"/>
      <c r="OWY648" s="60"/>
      <c r="OWZ648" s="61"/>
      <c r="OXA648" s="104"/>
      <c r="OXB648" s="60"/>
      <c r="OXC648" s="61"/>
      <c r="OXD648" s="104"/>
      <c r="OXE648" s="60"/>
      <c r="OXF648" s="61"/>
      <c r="OXG648" s="104"/>
      <c r="OXH648" s="60"/>
      <c r="OXI648" s="61"/>
      <c r="OXJ648" s="104"/>
      <c r="OXK648" s="60"/>
      <c r="OXL648" s="61"/>
      <c r="OXM648" s="104"/>
      <c r="OXN648" s="60"/>
      <c r="OXO648" s="61"/>
      <c r="OXP648" s="104"/>
      <c r="OXQ648" s="60"/>
      <c r="OXR648" s="61"/>
      <c r="OXS648" s="104"/>
      <c r="OXT648" s="60"/>
      <c r="OXU648" s="61"/>
      <c r="OXV648" s="104"/>
      <c r="OXW648" s="60"/>
      <c r="OXX648" s="61"/>
      <c r="OXY648" s="104"/>
      <c r="OXZ648" s="60"/>
      <c r="OYA648" s="61"/>
      <c r="OYB648" s="104"/>
      <c r="OYC648" s="60"/>
      <c r="OYD648" s="61"/>
      <c r="OYE648" s="104"/>
      <c r="OYF648" s="60"/>
      <c r="OYG648" s="61"/>
      <c r="OYH648" s="104"/>
      <c r="OYI648" s="60"/>
      <c r="OYJ648" s="61"/>
      <c r="OYK648" s="104"/>
      <c r="OYL648" s="60"/>
      <c r="OYM648" s="61"/>
      <c r="OYN648" s="104"/>
      <c r="OYO648" s="60"/>
      <c r="OYP648" s="61"/>
      <c r="OYQ648" s="104"/>
      <c r="OYR648" s="60"/>
      <c r="OYS648" s="61"/>
      <c r="OYT648" s="104"/>
      <c r="OYU648" s="60"/>
      <c r="OYV648" s="61"/>
      <c r="OYW648" s="104"/>
      <c r="OYX648" s="60"/>
      <c r="OYY648" s="61"/>
      <c r="OYZ648" s="104"/>
      <c r="OZA648" s="60"/>
      <c r="OZB648" s="61"/>
      <c r="OZC648" s="104"/>
      <c r="OZD648" s="60"/>
      <c r="OZE648" s="61"/>
      <c r="OZF648" s="104"/>
      <c r="OZG648" s="60"/>
      <c r="OZH648" s="61"/>
      <c r="OZI648" s="104"/>
      <c r="OZJ648" s="60"/>
      <c r="OZK648" s="61"/>
      <c r="OZL648" s="104"/>
      <c r="OZM648" s="60"/>
      <c r="OZN648" s="61"/>
      <c r="OZO648" s="104"/>
      <c r="OZP648" s="60"/>
      <c r="OZQ648" s="61"/>
      <c r="OZR648" s="104"/>
      <c r="OZS648" s="60"/>
      <c r="OZT648" s="61"/>
      <c r="OZU648" s="104"/>
      <c r="OZV648" s="60"/>
      <c r="OZW648" s="61"/>
      <c r="OZX648" s="104"/>
      <c r="OZY648" s="60"/>
      <c r="OZZ648" s="61"/>
      <c r="PAA648" s="104"/>
      <c r="PAB648" s="60"/>
      <c r="PAC648" s="61"/>
      <c r="PAD648" s="104"/>
      <c r="PAE648" s="60"/>
      <c r="PAF648" s="61"/>
      <c r="PAG648" s="104"/>
      <c r="PAH648" s="60"/>
      <c r="PAI648" s="61"/>
      <c r="PAJ648" s="104"/>
      <c r="PAK648" s="60"/>
      <c r="PAL648" s="61"/>
      <c r="PAM648" s="104"/>
      <c r="PAN648" s="60"/>
      <c r="PAO648" s="61"/>
      <c r="PAP648" s="104"/>
      <c r="PAQ648" s="60"/>
      <c r="PAR648" s="61"/>
      <c r="PAS648" s="104"/>
      <c r="PAT648" s="60"/>
      <c r="PAU648" s="61"/>
      <c r="PAV648" s="104"/>
      <c r="PAW648" s="60"/>
      <c r="PAX648" s="61"/>
      <c r="PAY648" s="104"/>
      <c r="PAZ648" s="60"/>
      <c r="PBA648" s="61"/>
      <c r="PBB648" s="104"/>
      <c r="PBC648" s="60"/>
      <c r="PBD648" s="61"/>
      <c r="PBE648" s="104"/>
      <c r="PBF648" s="60"/>
      <c r="PBG648" s="61"/>
      <c r="PBH648" s="104"/>
      <c r="PBI648" s="60"/>
      <c r="PBJ648" s="61"/>
      <c r="PBK648" s="104"/>
      <c r="PBL648" s="60"/>
      <c r="PBM648" s="61"/>
      <c r="PBN648" s="104"/>
      <c r="PBO648" s="60"/>
      <c r="PBP648" s="61"/>
      <c r="PBQ648" s="104"/>
      <c r="PBR648" s="60"/>
      <c r="PBS648" s="61"/>
      <c r="PBT648" s="104"/>
      <c r="PBU648" s="60"/>
      <c r="PBV648" s="61"/>
      <c r="PBW648" s="104"/>
      <c r="PBX648" s="60"/>
      <c r="PBY648" s="61"/>
      <c r="PBZ648" s="104"/>
      <c r="PCA648" s="60"/>
      <c r="PCB648" s="61"/>
      <c r="PCC648" s="104"/>
      <c r="PCD648" s="60"/>
      <c r="PCE648" s="61"/>
      <c r="PCF648" s="104"/>
      <c r="PCG648" s="60"/>
      <c r="PCH648" s="61"/>
      <c r="PCI648" s="104"/>
      <c r="PCJ648" s="60"/>
      <c r="PCK648" s="61"/>
      <c r="PCL648" s="104"/>
      <c r="PCM648" s="60"/>
      <c r="PCN648" s="61"/>
      <c r="PCO648" s="104"/>
      <c r="PCP648" s="60"/>
      <c r="PCQ648" s="61"/>
      <c r="PCR648" s="104"/>
      <c r="PCS648" s="60"/>
      <c r="PCT648" s="61"/>
      <c r="PCU648" s="104"/>
      <c r="PCV648" s="60"/>
      <c r="PCW648" s="61"/>
      <c r="PCX648" s="104"/>
      <c r="PCY648" s="60"/>
      <c r="PCZ648" s="61"/>
      <c r="PDA648" s="104"/>
      <c r="PDB648" s="60"/>
      <c r="PDC648" s="61"/>
      <c r="PDD648" s="104"/>
      <c r="PDE648" s="60"/>
      <c r="PDF648" s="61"/>
      <c r="PDG648" s="104"/>
      <c r="PDH648" s="60"/>
      <c r="PDI648" s="61"/>
      <c r="PDJ648" s="104"/>
      <c r="PDK648" s="60"/>
      <c r="PDL648" s="61"/>
      <c r="PDM648" s="104"/>
      <c r="PDN648" s="60"/>
      <c r="PDO648" s="61"/>
      <c r="PDP648" s="104"/>
      <c r="PDQ648" s="60"/>
      <c r="PDR648" s="61"/>
      <c r="PDS648" s="104"/>
      <c r="PDT648" s="60"/>
      <c r="PDU648" s="61"/>
      <c r="PDV648" s="104"/>
      <c r="PDW648" s="60"/>
      <c r="PDX648" s="61"/>
      <c r="PDY648" s="104"/>
      <c r="PDZ648" s="60"/>
      <c r="PEA648" s="61"/>
      <c r="PEB648" s="104"/>
      <c r="PEC648" s="60"/>
      <c r="PED648" s="61"/>
      <c r="PEE648" s="104"/>
      <c r="PEF648" s="60"/>
      <c r="PEG648" s="61"/>
      <c r="PEH648" s="104"/>
      <c r="PEI648" s="60"/>
      <c r="PEJ648" s="61"/>
      <c r="PEK648" s="104"/>
      <c r="PEL648" s="60"/>
      <c r="PEM648" s="61"/>
      <c r="PEN648" s="104"/>
      <c r="PEO648" s="60"/>
      <c r="PEP648" s="61"/>
      <c r="PEQ648" s="104"/>
      <c r="PER648" s="60"/>
      <c r="PES648" s="61"/>
      <c r="PET648" s="104"/>
      <c r="PEU648" s="60"/>
      <c r="PEV648" s="61"/>
      <c r="PEW648" s="104"/>
      <c r="PEX648" s="60"/>
      <c r="PEY648" s="61"/>
      <c r="PEZ648" s="104"/>
      <c r="PFA648" s="60"/>
      <c r="PFB648" s="61"/>
      <c r="PFC648" s="104"/>
      <c r="PFD648" s="60"/>
      <c r="PFE648" s="61"/>
      <c r="PFF648" s="104"/>
      <c r="PFG648" s="60"/>
      <c r="PFH648" s="61"/>
      <c r="PFI648" s="104"/>
      <c r="PFJ648" s="60"/>
      <c r="PFK648" s="61"/>
      <c r="PFL648" s="104"/>
      <c r="PFM648" s="60"/>
      <c r="PFN648" s="61"/>
      <c r="PFO648" s="104"/>
      <c r="PFP648" s="60"/>
      <c r="PFQ648" s="61"/>
      <c r="PFR648" s="104"/>
      <c r="PFS648" s="60"/>
      <c r="PFT648" s="61"/>
      <c r="PFU648" s="104"/>
      <c r="PFV648" s="60"/>
      <c r="PFW648" s="61"/>
      <c r="PFX648" s="104"/>
      <c r="PFY648" s="60"/>
      <c r="PFZ648" s="61"/>
      <c r="PGA648" s="104"/>
      <c r="PGB648" s="60"/>
      <c r="PGC648" s="61"/>
      <c r="PGD648" s="104"/>
      <c r="PGE648" s="60"/>
      <c r="PGF648" s="61"/>
      <c r="PGG648" s="104"/>
      <c r="PGH648" s="60"/>
      <c r="PGI648" s="61"/>
      <c r="PGJ648" s="104"/>
      <c r="PGK648" s="60"/>
      <c r="PGL648" s="61"/>
      <c r="PGM648" s="104"/>
      <c r="PGN648" s="60"/>
      <c r="PGO648" s="61"/>
      <c r="PGP648" s="104"/>
      <c r="PGQ648" s="60"/>
      <c r="PGR648" s="61"/>
      <c r="PGS648" s="104"/>
      <c r="PGT648" s="60"/>
      <c r="PGU648" s="61"/>
      <c r="PGV648" s="104"/>
      <c r="PGW648" s="60"/>
      <c r="PGX648" s="61"/>
      <c r="PGY648" s="104"/>
      <c r="PGZ648" s="60"/>
      <c r="PHA648" s="61"/>
      <c r="PHB648" s="104"/>
      <c r="PHC648" s="60"/>
      <c r="PHD648" s="61"/>
      <c r="PHE648" s="104"/>
      <c r="PHF648" s="60"/>
      <c r="PHG648" s="61"/>
      <c r="PHH648" s="104"/>
      <c r="PHI648" s="60"/>
      <c r="PHJ648" s="61"/>
      <c r="PHK648" s="104"/>
      <c r="PHL648" s="60"/>
      <c r="PHM648" s="61"/>
      <c r="PHN648" s="104"/>
      <c r="PHO648" s="60"/>
      <c r="PHP648" s="61"/>
      <c r="PHQ648" s="104"/>
      <c r="PHR648" s="60"/>
      <c r="PHS648" s="61"/>
      <c r="PHT648" s="104"/>
      <c r="PHU648" s="60"/>
      <c r="PHV648" s="61"/>
      <c r="PHW648" s="104"/>
      <c r="PHX648" s="60"/>
      <c r="PHY648" s="61"/>
      <c r="PHZ648" s="104"/>
      <c r="PIA648" s="60"/>
      <c r="PIB648" s="61"/>
      <c r="PIC648" s="104"/>
      <c r="PID648" s="60"/>
      <c r="PIE648" s="61"/>
      <c r="PIF648" s="104"/>
      <c r="PIG648" s="60"/>
      <c r="PIH648" s="61"/>
      <c r="PII648" s="104"/>
      <c r="PIJ648" s="60"/>
      <c r="PIK648" s="61"/>
      <c r="PIL648" s="104"/>
      <c r="PIM648" s="60"/>
      <c r="PIN648" s="61"/>
      <c r="PIO648" s="104"/>
      <c r="PIP648" s="60"/>
      <c r="PIQ648" s="61"/>
      <c r="PIR648" s="104"/>
      <c r="PIS648" s="60"/>
      <c r="PIT648" s="61"/>
      <c r="PIU648" s="104"/>
      <c r="PIV648" s="60"/>
      <c r="PIW648" s="61"/>
      <c r="PIX648" s="104"/>
      <c r="PIY648" s="60"/>
      <c r="PIZ648" s="61"/>
      <c r="PJA648" s="104"/>
      <c r="PJB648" s="60"/>
      <c r="PJC648" s="61"/>
      <c r="PJD648" s="104"/>
      <c r="PJE648" s="60"/>
      <c r="PJF648" s="61"/>
      <c r="PJG648" s="104"/>
      <c r="PJH648" s="60"/>
      <c r="PJI648" s="61"/>
      <c r="PJJ648" s="104"/>
      <c r="PJK648" s="60"/>
      <c r="PJL648" s="61"/>
      <c r="PJM648" s="104"/>
      <c r="PJN648" s="60"/>
      <c r="PJO648" s="61"/>
      <c r="PJP648" s="104"/>
      <c r="PJQ648" s="60"/>
      <c r="PJR648" s="61"/>
      <c r="PJS648" s="104"/>
      <c r="PJT648" s="60"/>
      <c r="PJU648" s="61"/>
      <c r="PJV648" s="104"/>
      <c r="PJW648" s="60"/>
      <c r="PJX648" s="61"/>
      <c r="PJY648" s="104"/>
      <c r="PJZ648" s="60"/>
      <c r="PKA648" s="61"/>
      <c r="PKB648" s="104"/>
      <c r="PKC648" s="60"/>
      <c r="PKD648" s="61"/>
      <c r="PKE648" s="104"/>
      <c r="PKF648" s="60"/>
      <c r="PKG648" s="61"/>
      <c r="PKH648" s="104"/>
      <c r="PKI648" s="60"/>
      <c r="PKJ648" s="61"/>
      <c r="PKK648" s="104"/>
      <c r="PKL648" s="60"/>
      <c r="PKM648" s="61"/>
      <c r="PKN648" s="104"/>
      <c r="PKO648" s="60"/>
      <c r="PKP648" s="61"/>
      <c r="PKQ648" s="104"/>
      <c r="PKR648" s="60"/>
      <c r="PKS648" s="61"/>
      <c r="PKT648" s="104"/>
      <c r="PKU648" s="60"/>
      <c r="PKV648" s="61"/>
      <c r="PKW648" s="104"/>
      <c r="PKX648" s="60"/>
      <c r="PKY648" s="61"/>
      <c r="PKZ648" s="104"/>
      <c r="PLA648" s="60"/>
      <c r="PLB648" s="61"/>
      <c r="PLC648" s="104"/>
      <c r="PLD648" s="60"/>
      <c r="PLE648" s="61"/>
      <c r="PLF648" s="104"/>
      <c r="PLG648" s="60"/>
      <c r="PLH648" s="61"/>
      <c r="PLI648" s="104"/>
      <c r="PLJ648" s="60"/>
      <c r="PLK648" s="61"/>
      <c r="PLL648" s="104"/>
      <c r="PLM648" s="60"/>
      <c r="PLN648" s="61"/>
      <c r="PLO648" s="104"/>
      <c r="PLP648" s="60"/>
      <c r="PLQ648" s="61"/>
      <c r="PLR648" s="104"/>
      <c r="PLS648" s="60"/>
      <c r="PLT648" s="61"/>
      <c r="PLU648" s="104"/>
      <c r="PLV648" s="60"/>
      <c r="PLW648" s="61"/>
      <c r="PLX648" s="104"/>
      <c r="PLY648" s="60"/>
      <c r="PLZ648" s="61"/>
      <c r="PMA648" s="104"/>
      <c r="PMB648" s="60"/>
      <c r="PMC648" s="61"/>
      <c r="PMD648" s="104"/>
      <c r="PME648" s="60"/>
      <c r="PMF648" s="61"/>
      <c r="PMG648" s="104"/>
      <c r="PMH648" s="60"/>
      <c r="PMI648" s="61"/>
      <c r="PMJ648" s="104"/>
      <c r="PMK648" s="60"/>
      <c r="PML648" s="61"/>
      <c r="PMM648" s="104"/>
      <c r="PMN648" s="60"/>
      <c r="PMO648" s="61"/>
      <c r="PMP648" s="104"/>
      <c r="PMQ648" s="60"/>
      <c r="PMR648" s="61"/>
      <c r="PMS648" s="104"/>
      <c r="PMT648" s="60"/>
      <c r="PMU648" s="61"/>
      <c r="PMV648" s="104"/>
      <c r="PMW648" s="60"/>
      <c r="PMX648" s="61"/>
      <c r="PMY648" s="104"/>
      <c r="PMZ648" s="60"/>
      <c r="PNA648" s="61"/>
      <c r="PNB648" s="104"/>
      <c r="PNC648" s="60"/>
      <c r="PND648" s="61"/>
      <c r="PNE648" s="104"/>
      <c r="PNF648" s="60"/>
      <c r="PNG648" s="61"/>
      <c r="PNH648" s="104"/>
      <c r="PNI648" s="60"/>
      <c r="PNJ648" s="61"/>
      <c r="PNK648" s="104"/>
      <c r="PNL648" s="60"/>
      <c r="PNM648" s="61"/>
      <c r="PNN648" s="104"/>
      <c r="PNO648" s="60"/>
      <c r="PNP648" s="61"/>
      <c r="PNQ648" s="104"/>
      <c r="PNR648" s="60"/>
      <c r="PNS648" s="61"/>
      <c r="PNT648" s="104"/>
      <c r="PNU648" s="60"/>
      <c r="PNV648" s="61"/>
      <c r="PNW648" s="104"/>
      <c r="PNX648" s="60"/>
      <c r="PNY648" s="61"/>
      <c r="PNZ648" s="104"/>
      <c r="POA648" s="60"/>
      <c r="POB648" s="61"/>
      <c r="POC648" s="104"/>
      <c r="POD648" s="60"/>
      <c r="POE648" s="61"/>
      <c r="POF648" s="104"/>
      <c r="POG648" s="60"/>
      <c r="POH648" s="61"/>
      <c r="POI648" s="104"/>
      <c r="POJ648" s="60"/>
      <c r="POK648" s="61"/>
      <c r="POL648" s="104"/>
      <c r="POM648" s="60"/>
      <c r="PON648" s="61"/>
      <c r="POO648" s="104"/>
      <c r="POP648" s="60"/>
      <c r="POQ648" s="61"/>
      <c r="POR648" s="104"/>
      <c r="POS648" s="60"/>
      <c r="POT648" s="61"/>
      <c r="POU648" s="104"/>
      <c r="POV648" s="60"/>
      <c r="POW648" s="61"/>
      <c r="POX648" s="104"/>
      <c r="POY648" s="60"/>
      <c r="POZ648" s="61"/>
      <c r="PPA648" s="104"/>
      <c r="PPB648" s="60"/>
      <c r="PPC648" s="61"/>
      <c r="PPD648" s="104"/>
      <c r="PPE648" s="60"/>
      <c r="PPF648" s="61"/>
      <c r="PPG648" s="104"/>
      <c r="PPH648" s="60"/>
      <c r="PPI648" s="61"/>
      <c r="PPJ648" s="104"/>
      <c r="PPK648" s="60"/>
      <c r="PPL648" s="61"/>
      <c r="PPM648" s="104"/>
      <c r="PPN648" s="60"/>
      <c r="PPO648" s="61"/>
      <c r="PPP648" s="104"/>
      <c r="PPQ648" s="60"/>
      <c r="PPR648" s="61"/>
      <c r="PPS648" s="104"/>
      <c r="PPT648" s="60"/>
      <c r="PPU648" s="61"/>
      <c r="PPV648" s="104"/>
      <c r="PPW648" s="60"/>
      <c r="PPX648" s="61"/>
      <c r="PPY648" s="104"/>
      <c r="PPZ648" s="60"/>
      <c r="PQA648" s="61"/>
      <c r="PQB648" s="104"/>
      <c r="PQC648" s="60"/>
      <c r="PQD648" s="61"/>
      <c r="PQE648" s="104"/>
      <c r="PQF648" s="60"/>
      <c r="PQG648" s="61"/>
      <c r="PQH648" s="104"/>
      <c r="PQI648" s="60"/>
      <c r="PQJ648" s="61"/>
      <c r="PQK648" s="104"/>
      <c r="PQL648" s="60"/>
      <c r="PQM648" s="61"/>
      <c r="PQN648" s="104"/>
      <c r="PQO648" s="60"/>
      <c r="PQP648" s="61"/>
      <c r="PQQ648" s="104"/>
      <c r="PQR648" s="60"/>
      <c r="PQS648" s="61"/>
      <c r="PQT648" s="104"/>
      <c r="PQU648" s="60"/>
      <c r="PQV648" s="61"/>
      <c r="PQW648" s="104"/>
      <c r="PQX648" s="60"/>
      <c r="PQY648" s="61"/>
      <c r="PQZ648" s="104"/>
      <c r="PRA648" s="60"/>
      <c r="PRB648" s="61"/>
      <c r="PRC648" s="104"/>
      <c r="PRD648" s="60"/>
      <c r="PRE648" s="61"/>
      <c r="PRF648" s="104"/>
      <c r="PRG648" s="60"/>
      <c r="PRH648" s="61"/>
      <c r="PRI648" s="104"/>
      <c r="PRJ648" s="60"/>
      <c r="PRK648" s="61"/>
      <c r="PRL648" s="104"/>
      <c r="PRM648" s="60"/>
      <c r="PRN648" s="61"/>
      <c r="PRO648" s="104"/>
      <c r="PRP648" s="60"/>
      <c r="PRQ648" s="61"/>
      <c r="PRR648" s="104"/>
      <c r="PRS648" s="60"/>
      <c r="PRT648" s="61"/>
      <c r="PRU648" s="104"/>
      <c r="PRV648" s="60"/>
      <c r="PRW648" s="61"/>
      <c r="PRX648" s="104"/>
      <c r="PRY648" s="60"/>
      <c r="PRZ648" s="61"/>
      <c r="PSA648" s="104"/>
      <c r="PSB648" s="60"/>
      <c r="PSC648" s="61"/>
      <c r="PSD648" s="104"/>
      <c r="PSE648" s="60"/>
      <c r="PSF648" s="61"/>
      <c r="PSG648" s="104"/>
      <c r="PSH648" s="60"/>
      <c r="PSI648" s="61"/>
      <c r="PSJ648" s="104"/>
      <c r="PSK648" s="60"/>
      <c r="PSL648" s="61"/>
      <c r="PSM648" s="104"/>
      <c r="PSN648" s="60"/>
      <c r="PSO648" s="61"/>
      <c r="PSP648" s="104"/>
      <c r="PSQ648" s="60"/>
      <c r="PSR648" s="61"/>
      <c r="PSS648" s="104"/>
      <c r="PST648" s="60"/>
      <c r="PSU648" s="61"/>
      <c r="PSV648" s="104"/>
      <c r="PSW648" s="60"/>
      <c r="PSX648" s="61"/>
      <c r="PSY648" s="104"/>
      <c r="PSZ648" s="60"/>
      <c r="PTA648" s="61"/>
      <c r="PTB648" s="104"/>
      <c r="PTC648" s="60"/>
      <c r="PTD648" s="61"/>
      <c r="PTE648" s="104"/>
      <c r="PTF648" s="60"/>
      <c r="PTG648" s="61"/>
      <c r="PTH648" s="104"/>
      <c r="PTI648" s="60"/>
      <c r="PTJ648" s="61"/>
      <c r="PTK648" s="104"/>
      <c r="PTL648" s="60"/>
      <c r="PTM648" s="61"/>
      <c r="PTN648" s="104"/>
      <c r="PTO648" s="60"/>
      <c r="PTP648" s="61"/>
      <c r="PTQ648" s="104"/>
      <c r="PTR648" s="60"/>
      <c r="PTS648" s="61"/>
      <c r="PTT648" s="104"/>
      <c r="PTU648" s="60"/>
      <c r="PTV648" s="61"/>
      <c r="PTW648" s="104"/>
      <c r="PTX648" s="60"/>
      <c r="PTY648" s="61"/>
      <c r="PTZ648" s="104"/>
      <c r="PUA648" s="60"/>
      <c r="PUB648" s="61"/>
      <c r="PUC648" s="104"/>
      <c r="PUD648" s="60"/>
      <c r="PUE648" s="61"/>
      <c r="PUF648" s="104"/>
      <c r="PUG648" s="60"/>
      <c r="PUH648" s="61"/>
      <c r="PUI648" s="104"/>
      <c r="PUJ648" s="60"/>
      <c r="PUK648" s="61"/>
      <c r="PUL648" s="104"/>
      <c r="PUM648" s="60"/>
      <c r="PUN648" s="61"/>
      <c r="PUO648" s="104"/>
      <c r="PUP648" s="60"/>
      <c r="PUQ648" s="61"/>
      <c r="PUR648" s="104"/>
      <c r="PUS648" s="60"/>
      <c r="PUT648" s="61"/>
      <c r="PUU648" s="104"/>
      <c r="PUV648" s="60"/>
      <c r="PUW648" s="61"/>
      <c r="PUX648" s="104"/>
      <c r="PUY648" s="60"/>
      <c r="PUZ648" s="61"/>
      <c r="PVA648" s="104"/>
      <c r="PVB648" s="60"/>
      <c r="PVC648" s="61"/>
      <c r="PVD648" s="104"/>
      <c r="PVE648" s="60"/>
      <c r="PVF648" s="61"/>
      <c r="PVG648" s="104"/>
      <c r="PVH648" s="60"/>
      <c r="PVI648" s="61"/>
      <c r="PVJ648" s="104"/>
      <c r="PVK648" s="60"/>
      <c r="PVL648" s="61"/>
      <c r="PVM648" s="104"/>
      <c r="PVN648" s="60"/>
      <c r="PVO648" s="61"/>
      <c r="PVP648" s="104"/>
      <c r="PVQ648" s="60"/>
      <c r="PVR648" s="61"/>
      <c r="PVS648" s="104"/>
      <c r="PVT648" s="60"/>
      <c r="PVU648" s="61"/>
      <c r="PVV648" s="104"/>
      <c r="PVW648" s="60"/>
      <c r="PVX648" s="61"/>
      <c r="PVY648" s="104"/>
      <c r="PVZ648" s="60"/>
      <c r="PWA648" s="61"/>
      <c r="PWB648" s="104"/>
      <c r="PWC648" s="60"/>
      <c r="PWD648" s="61"/>
      <c r="PWE648" s="104"/>
      <c r="PWF648" s="60"/>
      <c r="PWG648" s="61"/>
      <c r="PWH648" s="104"/>
      <c r="PWI648" s="60"/>
      <c r="PWJ648" s="61"/>
      <c r="PWK648" s="104"/>
      <c r="PWL648" s="60"/>
      <c r="PWM648" s="61"/>
      <c r="PWN648" s="104"/>
      <c r="PWO648" s="60"/>
      <c r="PWP648" s="61"/>
      <c r="PWQ648" s="104"/>
      <c r="PWR648" s="60"/>
      <c r="PWS648" s="61"/>
      <c r="PWT648" s="104"/>
      <c r="PWU648" s="60"/>
      <c r="PWV648" s="61"/>
      <c r="PWW648" s="104"/>
      <c r="PWX648" s="60"/>
      <c r="PWY648" s="61"/>
      <c r="PWZ648" s="104"/>
      <c r="PXA648" s="60"/>
      <c r="PXB648" s="61"/>
      <c r="PXC648" s="104"/>
      <c r="PXD648" s="60"/>
      <c r="PXE648" s="61"/>
      <c r="PXF648" s="104"/>
      <c r="PXG648" s="60"/>
      <c r="PXH648" s="61"/>
      <c r="PXI648" s="104"/>
      <c r="PXJ648" s="60"/>
      <c r="PXK648" s="61"/>
      <c r="PXL648" s="104"/>
      <c r="PXM648" s="60"/>
      <c r="PXN648" s="61"/>
      <c r="PXO648" s="104"/>
      <c r="PXP648" s="60"/>
      <c r="PXQ648" s="61"/>
      <c r="PXR648" s="104"/>
      <c r="PXS648" s="60"/>
      <c r="PXT648" s="61"/>
      <c r="PXU648" s="104"/>
      <c r="PXV648" s="60"/>
      <c r="PXW648" s="61"/>
      <c r="PXX648" s="104"/>
      <c r="PXY648" s="60"/>
      <c r="PXZ648" s="61"/>
      <c r="PYA648" s="104"/>
      <c r="PYB648" s="60"/>
      <c r="PYC648" s="61"/>
      <c r="PYD648" s="104"/>
      <c r="PYE648" s="60"/>
      <c r="PYF648" s="61"/>
      <c r="PYG648" s="104"/>
      <c r="PYH648" s="60"/>
      <c r="PYI648" s="61"/>
      <c r="PYJ648" s="104"/>
      <c r="PYK648" s="60"/>
      <c r="PYL648" s="61"/>
      <c r="PYM648" s="104"/>
      <c r="PYN648" s="60"/>
      <c r="PYO648" s="61"/>
      <c r="PYP648" s="104"/>
      <c r="PYQ648" s="60"/>
      <c r="PYR648" s="61"/>
      <c r="PYS648" s="104"/>
      <c r="PYT648" s="60"/>
      <c r="PYU648" s="61"/>
      <c r="PYV648" s="104"/>
      <c r="PYW648" s="60"/>
      <c r="PYX648" s="61"/>
      <c r="PYY648" s="104"/>
      <c r="PYZ648" s="60"/>
      <c r="PZA648" s="61"/>
      <c r="PZB648" s="104"/>
      <c r="PZC648" s="60"/>
      <c r="PZD648" s="61"/>
      <c r="PZE648" s="104"/>
      <c r="PZF648" s="60"/>
      <c r="PZG648" s="61"/>
      <c r="PZH648" s="104"/>
      <c r="PZI648" s="60"/>
      <c r="PZJ648" s="61"/>
      <c r="PZK648" s="104"/>
      <c r="PZL648" s="60"/>
      <c r="PZM648" s="61"/>
      <c r="PZN648" s="104"/>
      <c r="PZO648" s="60"/>
      <c r="PZP648" s="61"/>
      <c r="PZQ648" s="104"/>
      <c r="PZR648" s="60"/>
      <c r="PZS648" s="61"/>
      <c r="PZT648" s="104"/>
      <c r="PZU648" s="60"/>
      <c r="PZV648" s="61"/>
      <c r="PZW648" s="104"/>
      <c r="PZX648" s="60"/>
      <c r="PZY648" s="61"/>
      <c r="PZZ648" s="104"/>
      <c r="QAA648" s="60"/>
      <c r="QAB648" s="61"/>
      <c r="QAC648" s="104"/>
      <c r="QAD648" s="60"/>
      <c r="QAE648" s="61"/>
      <c r="QAF648" s="104"/>
      <c r="QAG648" s="60"/>
      <c r="QAH648" s="61"/>
      <c r="QAI648" s="104"/>
      <c r="QAJ648" s="60"/>
      <c r="QAK648" s="61"/>
      <c r="QAL648" s="104"/>
      <c r="QAM648" s="60"/>
      <c r="QAN648" s="61"/>
      <c r="QAO648" s="104"/>
      <c r="QAP648" s="60"/>
      <c r="QAQ648" s="61"/>
      <c r="QAR648" s="104"/>
      <c r="QAS648" s="60"/>
      <c r="QAT648" s="61"/>
      <c r="QAU648" s="104"/>
      <c r="QAV648" s="60"/>
      <c r="QAW648" s="61"/>
      <c r="QAX648" s="104"/>
      <c r="QAY648" s="60"/>
      <c r="QAZ648" s="61"/>
      <c r="QBA648" s="104"/>
      <c r="QBB648" s="60"/>
      <c r="QBC648" s="61"/>
      <c r="QBD648" s="104"/>
      <c r="QBE648" s="60"/>
      <c r="QBF648" s="61"/>
      <c r="QBG648" s="104"/>
      <c r="QBH648" s="60"/>
      <c r="QBI648" s="61"/>
      <c r="QBJ648" s="104"/>
      <c r="QBK648" s="60"/>
      <c r="QBL648" s="61"/>
      <c r="QBM648" s="104"/>
      <c r="QBN648" s="60"/>
      <c r="QBO648" s="61"/>
      <c r="QBP648" s="104"/>
      <c r="QBQ648" s="60"/>
      <c r="QBR648" s="61"/>
      <c r="QBS648" s="104"/>
      <c r="QBT648" s="60"/>
      <c r="QBU648" s="61"/>
      <c r="QBV648" s="104"/>
      <c r="QBW648" s="60"/>
      <c r="QBX648" s="61"/>
      <c r="QBY648" s="104"/>
      <c r="QBZ648" s="60"/>
      <c r="QCA648" s="61"/>
      <c r="QCB648" s="104"/>
      <c r="QCC648" s="60"/>
      <c r="QCD648" s="61"/>
      <c r="QCE648" s="104"/>
      <c r="QCF648" s="60"/>
      <c r="QCG648" s="61"/>
      <c r="QCH648" s="104"/>
      <c r="QCI648" s="60"/>
      <c r="QCJ648" s="61"/>
      <c r="QCK648" s="104"/>
      <c r="QCL648" s="60"/>
      <c r="QCM648" s="61"/>
      <c r="QCN648" s="104"/>
      <c r="QCO648" s="60"/>
      <c r="QCP648" s="61"/>
      <c r="QCQ648" s="104"/>
      <c r="QCR648" s="60"/>
      <c r="QCS648" s="61"/>
      <c r="QCT648" s="104"/>
      <c r="QCU648" s="60"/>
      <c r="QCV648" s="61"/>
      <c r="QCW648" s="104"/>
      <c r="QCX648" s="60"/>
      <c r="QCY648" s="61"/>
      <c r="QCZ648" s="104"/>
      <c r="QDA648" s="60"/>
      <c r="QDB648" s="61"/>
      <c r="QDC648" s="104"/>
      <c r="QDD648" s="60"/>
      <c r="QDE648" s="61"/>
      <c r="QDF648" s="104"/>
      <c r="QDG648" s="60"/>
      <c r="QDH648" s="61"/>
      <c r="QDI648" s="104"/>
      <c r="QDJ648" s="60"/>
      <c r="QDK648" s="61"/>
      <c r="QDL648" s="104"/>
      <c r="QDM648" s="60"/>
      <c r="QDN648" s="61"/>
      <c r="QDO648" s="104"/>
      <c r="QDP648" s="60"/>
      <c r="QDQ648" s="61"/>
      <c r="QDR648" s="104"/>
      <c r="QDS648" s="60"/>
      <c r="QDT648" s="61"/>
      <c r="QDU648" s="104"/>
      <c r="QDV648" s="60"/>
      <c r="QDW648" s="61"/>
      <c r="QDX648" s="104"/>
      <c r="QDY648" s="60"/>
      <c r="QDZ648" s="61"/>
      <c r="QEA648" s="104"/>
      <c r="QEB648" s="60"/>
      <c r="QEC648" s="61"/>
      <c r="QED648" s="104"/>
      <c r="QEE648" s="60"/>
      <c r="QEF648" s="61"/>
      <c r="QEG648" s="104"/>
      <c r="QEH648" s="60"/>
      <c r="QEI648" s="61"/>
      <c r="QEJ648" s="104"/>
      <c r="QEK648" s="60"/>
      <c r="QEL648" s="61"/>
      <c r="QEM648" s="104"/>
      <c r="QEN648" s="60"/>
      <c r="QEO648" s="61"/>
      <c r="QEP648" s="104"/>
      <c r="QEQ648" s="60"/>
      <c r="QER648" s="61"/>
      <c r="QES648" s="104"/>
      <c r="QET648" s="60"/>
      <c r="QEU648" s="61"/>
      <c r="QEV648" s="104"/>
      <c r="QEW648" s="60"/>
      <c r="QEX648" s="61"/>
      <c r="QEY648" s="104"/>
      <c r="QEZ648" s="60"/>
      <c r="QFA648" s="61"/>
      <c r="QFB648" s="104"/>
      <c r="QFC648" s="60"/>
      <c r="QFD648" s="61"/>
      <c r="QFE648" s="104"/>
      <c r="QFF648" s="60"/>
      <c r="QFG648" s="61"/>
      <c r="QFH648" s="104"/>
      <c r="QFI648" s="60"/>
      <c r="QFJ648" s="61"/>
      <c r="QFK648" s="104"/>
      <c r="QFL648" s="60"/>
      <c r="QFM648" s="61"/>
      <c r="QFN648" s="104"/>
      <c r="QFO648" s="60"/>
      <c r="QFP648" s="61"/>
      <c r="QFQ648" s="104"/>
      <c r="QFR648" s="60"/>
      <c r="QFS648" s="61"/>
      <c r="QFT648" s="104"/>
      <c r="QFU648" s="60"/>
      <c r="QFV648" s="61"/>
      <c r="QFW648" s="104"/>
      <c r="QFX648" s="60"/>
      <c r="QFY648" s="61"/>
      <c r="QFZ648" s="104"/>
      <c r="QGA648" s="60"/>
      <c r="QGB648" s="61"/>
      <c r="QGC648" s="104"/>
      <c r="QGD648" s="60"/>
      <c r="QGE648" s="61"/>
      <c r="QGF648" s="104"/>
      <c r="QGG648" s="60"/>
      <c r="QGH648" s="61"/>
      <c r="QGI648" s="104"/>
      <c r="QGJ648" s="60"/>
      <c r="QGK648" s="61"/>
      <c r="QGL648" s="104"/>
      <c r="QGM648" s="60"/>
      <c r="QGN648" s="61"/>
      <c r="QGO648" s="104"/>
      <c r="QGP648" s="60"/>
      <c r="QGQ648" s="61"/>
      <c r="QGR648" s="104"/>
      <c r="QGS648" s="60"/>
      <c r="QGT648" s="61"/>
      <c r="QGU648" s="104"/>
      <c r="QGV648" s="60"/>
      <c r="QGW648" s="61"/>
      <c r="QGX648" s="104"/>
      <c r="QGY648" s="60"/>
      <c r="QGZ648" s="61"/>
      <c r="QHA648" s="104"/>
      <c r="QHB648" s="60"/>
      <c r="QHC648" s="61"/>
      <c r="QHD648" s="104"/>
      <c r="QHE648" s="60"/>
      <c r="QHF648" s="61"/>
      <c r="QHG648" s="104"/>
      <c r="QHH648" s="60"/>
      <c r="QHI648" s="61"/>
      <c r="QHJ648" s="104"/>
      <c r="QHK648" s="60"/>
      <c r="QHL648" s="61"/>
      <c r="QHM648" s="104"/>
      <c r="QHN648" s="60"/>
      <c r="QHO648" s="61"/>
      <c r="QHP648" s="104"/>
      <c r="QHQ648" s="60"/>
      <c r="QHR648" s="61"/>
      <c r="QHS648" s="104"/>
      <c r="QHT648" s="60"/>
      <c r="QHU648" s="61"/>
      <c r="QHV648" s="104"/>
      <c r="QHW648" s="60"/>
      <c r="QHX648" s="61"/>
      <c r="QHY648" s="104"/>
      <c r="QHZ648" s="60"/>
      <c r="QIA648" s="61"/>
      <c r="QIB648" s="104"/>
      <c r="QIC648" s="60"/>
      <c r="QID648" s="61"/>
      <c r="QIE648" s="104"/>
      <c r="QIF648" s="60"/>
      <c r="QIG648" s="61"/>
      <c r="QIH648" s="104"/>
      <c r="QII648" s="60"/>
      <c r="QIJ648" s="61"/>
      <c r="QIK648" s="104"/>
      <c r="QIL648" s="60"/>
      <c r="QIM648" s="61"/>
      <c r="QIN648" s="104"/>
      <c r="QIO648" s="60"/>
      <c r="QIP648" s="61"/>
      <c r="QIQ648" s="104"/>
      <c r="QIR648" s="60"/>
      <c r="QIS648" s="61"/>
      <c r="QIT648" s="104"/>
      <c r="QIU648" s="60"/>
      <c r="QIV648" s="61"/>
      <c r="QIW648" s="104"/>
      <c r="QIX648" s="60"/>
      <c r="QIY648" s="61"/>
      <c r="QIZ648" s="104"/>
      <c r="QJA648" s="60"/>
      <c r="QJB648" s="61"/>
      <c r="QJC648" s="104"/>
      <c r="QJD648" s="60"/>
      <c r="QJE648" s="61"/>
      <c r="QJF648" s="104"/>
      <c r="QJG648" s="60"/>
      <c r="QJH648" s="61"/>
      <c r="QJI648" s="104"/>
      <c r="QJJ648" s="60"/>
      <c r="QJK648" s="61"/>
      <c r="QJL648" s="104"/>
      <c r="QJM648" s="60"/>
      <c r="QJN648" s="61"/>
      <c r="QJO648" s="104"/>
      <c r="QJP648" s="60"/>
      <c r="QJQ648" s="61"/>
      <c r="QJR648" s="104"/>
      <c r="QJS648" s="60"/>
      <c r="QJT648" s="61"/>
      <c r="QJU648" s="104"/>
      <c r="QJV648" s="60"/>
      <c r="QJW648" s="61"/>
      <c r="QJX648" s="104"/>
      <c r="QJY648" s="60"/>
      <c r="QJZ648" s="61"/>
      <c r="QKA648" s="104"/>
      <c r="QKB648" s="60"/>
      <c r="QKC648" s="61"/>
      <c r="QKD648" s="104"/>
      <c r="QKE648" s="60"/>
      <c r="QKF648" s="61"/>
      <c r="QKG648" s="104"/>
      <c r="QKH648" s="60"/>
      <c r="QKI648" s="61"/>
      <c r="QKJ648" s="104"/>
      <c r="QKK648" s="60"/>
      <c r="QKL648" s="61"/>
      <c r="QKM648" s="104"/>
      <c r="QKN648" s="60"/>
      <c r="QKO648" s="61"/>
      <c r="QKP648" s="104"/>
      <c r="QKQ648" s="60"/>
      <c r="QKR648" s="61"/>
      <c r="QKS648" s="104"/>
      <c r="QKT648" s="60"/>
      <c r="QKU648" s="61"/>
      <c r="QKV648" s="104"/>
      <c r="QKW648" s="60"/>
      <c r="QKX648" s="61"/>
      <c r="QKY648" s="104"/>
      <c r="QKZ648" s="60"/>
      <c r="QLA648" s="61"/>
      <c r="QLB648" s="104"/>
      <c r="QLC648" s="60"/>
      <c r="QLD648" s="61"/>
      <c r="QLE648" s="104"/>
      <c r="QLF648" s="60"/>
      <c r="QLG648" s="61"/>
      <c r="QLH648" s="104"/>
      <c r="QLI648" s="60"/>
      <c r="QLJ648" s="61"/>
      <c r="QLK648" s="104"/>
      <c r="QLL648" s="60"/>
      <c r="QLM648" s="61"/>
      <c r="QLN648" s="104"/>
      <c r="QLO648" s="60"/>
      <c r="QLP648" s="61"/>
      <c r="QLQ648" s="104"/>
      <c r="QLR648" s="60"/>
      <c r="QLS648" s="61"/>
      <c r="QLT648" s="104"/>
      <c r="QLU648" s="60"/>
      <c r="QLV648" s="61"/>
      <c r="QLW648" s="104"/>
      <c r="QLX648" s="60"/>
      <c r="QLY648" s="61"/>
      <c r="QLZ648" s="104"/>
      <c r="QMA648" s="60"/>
      <c r="QMB648" s="61"/>
      <c r="QMC648" s="104"/>
      <c r="QMD648" s="60"/>
      <c r="QME648" s="61"/>
      <c r="QMF648" s="104"/>
      <c r="QMG648" s="60"/>
      <c r="QMH648" s="61"/>
      <c r="QMI648" s="104"/>
      <c r="QMJ648" s="60"/>
      <c r="QMK648" s="61"/>
      <c r="QML648" s="104"/>
      <c r="QMM648" s="60"/>
      <c r="QMN648" s="61"/>
      <c r="QMO648" s="104"/>
      <c r="QMP648" s="60"/>
      <c r="QMQ648" s="61"/>
      <c r="QMR648" s="104"/>
      <c r="QMS648" s="60"/>
      <c r="QMT648" s="61"/>
      <c r="QMU648" s="104"/>
      <c r="QMV648" s="60"/>
      <c r="QMW648" s="61"/>
      <c r="QMX648" s="104"/>
      <c r="QMY648" s="60"/>
      <c r="QMZ648" s="61"/>
      <c r="QNA648" s="104"/>
      <c r="QNB648" s="60"/>
      <c r="QNC648" s="61"/>
      <c r="QND648" s="104"/>
      <c r="QNE648" s="60"/>
      <c r="QNF648" s="61"/>
      <c r="QNG648" s="104"/>
      <c r="QNH648" s="60"/>
      <c r="QNI648" s="61"/>
      <c r="QNJ648" s="104"/>
      <c r="QNK648" s="60"/>
      <c r="QNL648" s="61"/>
      <c r="QNM648" s="104"/>
      <c r="QNN648" s="60"/>
      <c r="QNO648" s="61"/>
      <c r="QNP648" s="104"/>
      <c r="QNQ648" s="60"/>
      <c r="QNR648" s="61"/>
      <c r="QNS648" s="104"/>
      <c r="QNT648" s="60"/>
      <c r="QNU648" s="61"/>
      <c r="QNV648" s="104"/>
      <c r="QNW648" s="60"/>
      <c r="QNX648" s="61"/>
      <c r="QNY648" s="104"/>
      <c r="QNZ648" s="60"/>
      <c r="QOA648" s="61"/>
      <c r="QOB648" s="104"/>
      <c r="QOC648" s="60"/>
      <c r="QOD648" s="61"/>
      <c r="QOE648" s="104"/>
      <c r="QOF648" s="60"/>
      <c r="QOG648" s="61"/>
      <c r="QOH648" s="104"/>
      <c r="QOI648" s="60"/>
      <c r="QOJ648" s="61"/>
      <c r="QOK648" s="104"/>
      <c r="QOL648" s="60"/>
      <c r="QOM648" s="61"/>
      <c r="QON648" s="104"/>
      <c r="QOO648" s="60"/>
      <c r="QOP648" s="61"/>
      <c r="QOQ648" s="104"/>
      <c r="QOR648" s="60"/>
      <c r="QOS648" s="61"/>
      <c r="QOT648" s="104"/>
      <c r="QOU648" s="60"/>
      <c r="QOV648" s="61"/>
      <c r="QOW648" s="104"/>
      <c r="QOX648" s="60"/>
      <c r="QOY648" s="61"/>
      <c r="QOZ648" s="104"/>
      <c r="QPA648" s="60"/>
      <c r="QPB648" s="61"/>
      <c r="QPC648" s="104"/>
      <c r="QPD648" s="60"/>
      <c r="QPE648" s="61"/>
      <c r="QPF648" s="104"/>
      <c r="QPG648" s="60"/>
      <c r="QPH648" s="61"/>
      <c r="QPI648" s="104"/>
      <c r="QPJ648" s="60"/>
      <c r="QPK648" s="61"/>
      <c r="QPL648" s="104"/>
      <c r="QPM648" s="60"/>
      <c r="QPN648" s="61"/>
      <c r="QPO648" s="104"/>
      <c r="QPP648" s="60"/>
      <c r="QPQ648" s="61"/>
      <c r="QPR648" s="104"/>
      <c r="QPS648" s="60"/>
      <c r="QPT648" s="61"/>
      <c r="QPU648" s="104"/>
      <c r="QPV648" s="60"/>
      <c r="QPW648" s="61"/>
      <c r="QPX648" s="104"/>
      <c r="QPY648" s="60"/>
      <c r="QPZ648" s="61"/>
      <c r="QQA648" s="104"/>
      <c r="QQB648" s="60"/>
      <c r="QQC648" s="61"/>
      <c r="QQD648" s="104"/>
      <c r="QQE648" s="60"/>
      <c r="QQF648" s="61"/>
      <c r="QQG648" s="104"/>
      <c r="QQH648" s="60"/>
      <c r="QQI648" s="61"/>
      <c r="QQJ648" s="104"/>
      <c r="QQK648" s="60"/>
      <c r="QQL648" s="61"/>
      <c r="QQM648" s="104"/>
      <c r="QQN648" s="60"/>
      <c r="QQO648" s="61"/>
      <c r="QQP648" s="104"/>
      <c r="QQQ648" s="60"/>
      <c r="QQR648" s="61"/>
      <c r="QQS648" s="104"/>
      <c r="QQT648" s="60"/>
      <c r="QQU648" s="61"/>
      <c r="QQV648" s="104"/>
      <c r="QQW648" s="60"/>
      <c r="QQX648" s="61"/>
      <c r="QQY648" s="104"/>
      <c r="QQZ648" s="60"/>
      <c r="QRA648" s="61"/>
      <c r="QRB648" s="104"/>
      <c r="QRC648" s="60"/>
      <c r="QRD648" s="61"/>
      <c r="QRE648" s="104"/>
      <c r="QRF648" s="60"/>
      <c r="QRG648" s="61"/>
      <c r="QRH648" s="104"/>
      <c r="QRI648" s="60"/>
      <c r="QRJ648" s="61"/>
      <c r="QRK648" s="104"/>
      <c r="QRL648" s="60"/>
      <c r="QRM648" s="61"/>
      <c r="QRN648" s="104"/>
      <c r="QRO648" s="60"/>
      <c r="QRP648" s="61"/>
      <c r="QRQ648" s="104"/>
      <c r="QRR648" s="60"/>
      <c r="QRS648" s="61"/>
      <c r="QRT648" s="104"/>
      <c r="QRU648" s="60"/>
      <c r="QRV648" s="61"/>
      <c r="QRW648" s="104"/>
      <c r="QRX648" s="60"/>
      <c r="QRY648" s="61"/>
      <c r="QRZ648" s="104"/>
      <c r="QSA648" s="60"/>
      <c r="QSB648" s="61"/>
      <c r="QSC648" s="104"/>
      <c r="QSD648" s="60"/>
      <c r="QSE648" s="61"/>
      <c r="QSF648" s="104"/>
      <c r="QSG648" s="60"/>
      <c r="QSH648" s="61"/>
      <c r="QSI648" s="104"/>
      <c r="QSJ648" s="60"/>
      <c r="QSK648" s="61"/>
      <c r="QSL648" s="104"/>
      <c r="QSM648" s="60"/>
      <c r="QSN648" s="61"/>
      <c r="QSO648" s="104"/>
      <c r="QSP648" s="60"/>
      <c r="QSQ648" s="61"/>
      <c r="QSR648" s="104"/>
      <c r="QSS648" s="60"/>
      <c r="QST648" s="61"/>
      <c r="QSU648" s="104"/>
      <c r="QSV648" s="60"/>
      <c r="QSW648" s="61"/>
      <c r="QSX648" s="104"/>
      <c r="QSY648" s="60"/>
      <c r="QSZ648" s="61"/>
      <c r="QTA648" s="104"/>
      <c r="QTB648" s="60"/>
      <c r="QTC648" s="61"/>
      <c r="QTD648" s="104"/>
      <c r="QTE648" s="60"/>
      <c r="QTF648" s="61"/>
      <c r="QTG648" s="104"/>
      <c r="QTH648" s="60"/>
      <c r="QTI648" s="61"/>
      <c r="QTJ648" s="104"/>
      <c r="QTK648" s="60"/>
      <c r="QTL648" s="61"/>
      <c r="QTM648" s="104"/>
      <c r="QTN648" s="60"/>
      <c r="QTO648" s="61"/>
      <c r="QTP648" s="104"/>
      <c r="QTQ648" s="60"/>
      <c r="QTR648" s="61"/>
      <c r="QTS648" s="104"/>
      <c r="QTT648" s="60"/>
      <c r="QTU648" s="61"/>
      <c r="QTV648" s="104"/>
      <c r="QTW648" s="60"/>
      <c r="QTX648" s="61"/>
      <c r="QTY648" s="104"/>
      <c r="QTZ648" s="60"/>
      <c r="QUA648" s="61"/>
      <c r="QUB648" s="104"/>
      <c r="QUC648" s="60"/>
      <c r="QUD648" s="61"/>
      <c r="QUE648" s="104"/>
      <c r="QUF648" s="60"/>
      <c r="QUG648" s="61"/>
      <c r="QUH648" s="104"/>
      <c r="QUI648" s="60"/>
      <c r="QUJ648" s="61"/>
      <c r="QUK648" s="104"/>
      <c r="QUL648" s="60"/>
      <c r="QUM648" s="61"/>
      <c r="QUN648" s="104"/>
      <c r="QUO648" s="60"/>
      <c r="QUP648" s="61"/>
      <c r="QUQ648" s="104"/>
      <c r="QUR648" s="60"/>
      <c r="QUS648" s="61"/>
      <c r="QUT648" s="104"/>
      <c r="QUU648" s="60"/>
      <c r="QUV648" s="61"/>
      <c r="QUW648" s="104"/>
      <c r="QUX648" s="60"/>
      <c r="QUY648" s="61"/>
      <c r="QUZ648" s="104"/>
      <c r="QVA648" s="60"/>
      <c r="QVB648" s="61"/>
      <c r="QVC648" s="104"/>
      <c r="QVD648" s="60"/>
      <c r="QVE648" s="61"/>
      <c r="QVF648" s="104"/>
      <c r="QVG648" s="60"/>
      <c r="QVH648" s="61"/>
      <c r="QVI648" s="104"/>
      <c r="QVJ648" s="60"/>
      <c r="QVK648" s="61"/>
      <c r="QVL648" s="104"/>
      <c r="QVM648" s="60"/>
      <c r="QVN648" s="61"/>
      <c r="QVO648" s="104"/>
      <c r="QVP648" s="60"/>
      <c r="QVQ648" s="61"/>
      <c r="QVR648" s="104"/>
      <c r="QVS648" s="60"/>
      <c r="QVT648" s="61"/>
      <c r="QVU648" s="104"/>
      <c r="QVV648" s="60"/>
      <c r="QVW648" s="61"/>
      <c r="QVX648" s="104"/>
      <c r="QVY648" s="60"/>
      <c r="QVZ648" s="61"/>
      <c r="QWA648" s="104"/>
      <c r="QWB648" s="60"/>
      <c r="QWC648" s="61"/>
      <c r="QWD648" s="104"/>
      <c r="QWE648" s="60"/>
      <c r="QWF648" s="61"/>
      <c r="QWG648" s="104"/>
      <c r="QWH648" s="60"/>
      <c r="QWI648" s="61"/>
      <c r="QWJ648" s="104"/>
      <c r="QWK648" s="60"/>
      <c r="QWL648" s="61"/>
      <c r="QWM648" s="104"/>
      <c r="QWN648" s="60"/>
      <c r="QWO648" s="61"/>
      <c r="QWP648" s="104"/>
      <c r="QWQ648" s="60"/>
      <c r="QWR648" s="61"/>
      <c r="QWS648" s="104"/>
      <c r="QWT648" s="60"/>
      <c r="QWU648" s="61"/>
      <c r="QWV648" s="104"/>
      <c r="QWW648" s="60"/>
      <c r="QWX648" s="61"/>
      <c r="QWY648" s="104"/>
      <c r="QWZ648" s="60"/>
      <c r="QXA648" s="61"/>
      <c r="QXB648" s="104"/>
      <c r="QXC648" s="60"/>
      <c r="QXD648" s="61"/>
      <c r="QXE648" s="104"/>
      <c r="QXF648" s="60"/>
      <c r="QXG648" s="61"/>
      <c r="QXH648" s="104"/>
      <c r="QXI648" s="60"/>
      <c r="QXJ648" s="61"/>
      <c r="QXK648" s="104"/>
      <c r="QXL648" s="60"/>
      <c r="QXM648" s="61"/>
      <c r="QXN648" s="104"/>
      <c r="QXO648" s="60"/>
      <c r="QXP648" s="61"/>
      <c r="QXQ648" s="104"/>
      <c r="QXR648" s="60"/>
      <c r="QXS648" s="61"/>
      <c r="QXT648" s="104"/>
      <c r="QXU648" s="60"/>
      <c r="QXV648" s="61"/>
      <c r="QXW648" s="104"/>
      <c r="QXX648" s="60"/>
      <c r="QXY648" s="61"/>
      <c r="QXZ648" s="104"/>
      <c r="QYA648" s="60"/>
      <c r="QYB648" s="61"/>
      <c r="QYC648" s="104"/>
      <c r="QYD648" s="60"/>
      <c r="QYE648" s="61"/>
      <c r="QYF648" s="104"/>
      <c r="QYG648" s="60"/>
      <c r="QYH648" s="61"/>
      <c r="QYI648" s="104"/>
      <c r="QYJ648" s="60"/>
      <c r="QYK648" s="61"/>
      <c r="QYL648" s="104"/>
      <c r="QYM648" s="60"/>
      <c r="QYN648" s="61"/>
      <c r="QYO648" s="104"/>
      <c r="QYP648" s="60"/>
      <c r="QYQ648" s="61"/>
      <c r="QYR648" s="104"/>
      <c r="QYS648" s="60"/>
      <c r="QYT648" s="61"/>
      <c r="QYU648" s="104"/>
      <c r="QYV648" s="60"/>
      <c r="QYW648" s="61"/>
      <c r="QYX648" s="104"/>
      <c r="QYY648" s="60"/>
      <c r="QYZ648" s="61"/>
      <c r="QZA648" s="104"/>
      <c r="QZB648" s="60"/>
      <c r="QZC648" s="61"/>
      <c r="QZD648" s="104"/>
      <c r="QZE648" s="60"/>
      <c r="QZF648" s="61"/>
      <c r="QZG648" s="104"/>
      <c r="QZH648" s="60"/>
      <c r="QZI648" s="61"/>
      <c r="QZJ648" s="104"/>
      <c r="QZK648" s="60"/>
      <c r="QZL648" s="61"/>
      <c r="QZM648" s="104"/>
      <c r="QZN648" s="60"/>
      <c r="QZO648" s="61"/>
      <c r="QZP648" s="104"/>
      <c r="QZQ648" s="60"/>
      <c r="QZR648" s="61"/>
      <c r="QZS648" s="104"/>
      <c r="QZT648" s="60"/>
      <c r="QZU648" s="61"/>
      <c r="QZV648" s="104"/>
      <c r="QZW648" s="60"/>
      <c r="QZX648" s="61"/>
      <c r="QZY648" s="104"/>
      <c r="QZZ648" s="60"/>
      <c r="RAA648" s="61"/>
      <c r="RAB648" s="104"/>
      <c r="RAC648" s="60"/>
      <c r="RAD648" s="61"/>
      <c r="RAE648" s="104"/>
      <c r="RAF648" s="60"/>
      <c r="RAG648" s="61"/>
      <c r="RAH648" s="104"/>
      <c r="RAI648" s="60"/>
      <c r="RAJ648" s="61"/>
      <c r="RAK648" s="104"/>
      <c r="RAL648" s="60"/>
      <c r="RAM648" s="61"/>
      <c r="RAN648" s="104"/>
      <c r="RAO648" s="60"/>
      <c r="RAP648" s="61"/>
      <c r="RAQ648" s="104"/>
      <c r="RAR648" s="60"/>
      <c r="RAS648" s="61"/>
      <c r="RAT648" s="104"/>
      <c r="RAU648" s="60"/>
      <c r="RAV648" s="61"/>
      <c r="RAW648" s="104"/>
      <c r="RAX648" s="60"/>
      <c r="RAY648" s="61"/>
      <c r="RAZ648" s="104"/>
      <c r="RBA648" s="60"/>
      <c r="RBB648" s="61"/>
      <c r="RBC648" s="104"/>
      <c r="RBD648" s="60"/>
      <c r="RBE648" s="61"/>
      <c r="RBF648" s="104"/>
      <c r="RBG648" s="60"/>
      <c r="RBH648" s="61"/>
      <c r="RBI648" s="104"/>
      <c r="RBJ648" s="60"/>
      <c r="RBK648" s="61"/>
      <c r="RBL648" s="104"/>
      <c r="RBM648" s="60"/>
      <c r="RBN648" s="61"/>
      <c r="RBO648" s="104"/>
      <c r="RBP648" s="60"/>
      <c r="RBQ648" s="61"/>
      <c r="RBR648" s="104"/>
      <c r="RBS648" s="60"/>
      <c r="RBT648" s="61"/>
      <c r="RBU648" s="104"/>
      <c r="RBV648" s="60"/>
      <c r="RBW648" s="61"/>
      <c r="RBX648" s="104"/>
      <c r="RBY648" s="60"/>
      <c r="RBZ648" s="61"/>
      <c r="RCA648" s="104"/>
      <c r="RCB648" s="60"/>
      <c r="RCC648" s="61"/>
      <c r="RCD648" s="104"/>
      <c r="RCE648" s="60"/>
      <c r="RCF648" s="61"/>
      <c r="RCG648" s="104"/>
      <c r="RCH648" s="60"/>
      <c r="RCI648" s="61"/>
      <c r="RCJ648" s="104"/>
      <c r="RCK648" s="60"/>
      <c r="RCL648" s="61"/>
      <c r="RCM648" s="104"/>
      <c r="RCN648" s="60"/>
      <c r="RCO648" s="61"/>
      <c r="RCP648" s="104"/>
      <c r="RCQ648" s="60"/>
      <c r="RCR648" s="61"/>
      <c r="RCS648" s="104"/>
      <c r="RCT648" s="60"/>
      <c r="RCU648" s="61"/>
      <c r="RCV648" s="104"/>
      <c r="RCW648" s="60"/>
      <c r="RCX648" s="61"/>
      <c r="RCY648" s="104"/>
      <c r="RCZ648" s="60"/>
      <c r="RDA648" s="61"/>
      <c r="RDB648" s="104"/>
      <c r="RDC648" s="60"/>
      <c r="RDD648" s="61"/>
      <c r="RDE648" s="104"/>
      <c r="RDF648" s="60"/>
      <c r="RDG648" s="61"/>
      <c r="RDH648" s="104"/>
      <c r="RDI648" s="60"/>
      <c r="RDJ648" s="61"/>
      <c r="RDK648" s="104"/>
      <c r="RDL648" s="60"/>
      <c r="RDM648" s="61"/>
      <c r="RDN648" s="104"/>
      <c r="RDO648" s="60"/>
      <c r="RDP648" s="61"/>
      <c r="RDQ648" s="104"/>
      <c r="RDR648" s="60"/>
      <c r="RDS648" s="61"/>
      <c r="RDT648" s="104"/>
      <c r="RDU648" s="60"/>
      <c r="RDV648" s="61"/>
      <c r="RDW648" s="104"/>
      <c r="RDX648" s="60"/>
      <c r="RDY648" s="61"/>
      <c r="RDZ648" s="104"/>
      <c r="REA648" s="60"/>
      <c r="REB648" s="61"/>
      <c r="REC648" s="104"/>
      <c r="RED648" s="60"/>
      <c r="REE648" s="61"/>
      <c r="REF648" s="104"/>
      <c r="REG648" s="60"/>
      <c r="REH648" s="61"/>
      <c r="REI648" s="104"/>
      <c r="REJ648" s="60"/>
      <c r="REK648" s="61"/>
      <c r="REL648" s="104"/>
      <c r="REM648" s="60"/>
      <c r="REN648" s="61"/>
      <c r="REO648" s="104"/>
      <c r="REP648" s="60"/>
      <c r="REQ648" s="61"/>
      <c r="RER648" s="104"/>
      <c r="RES648" s="60"/>
      <c r="RET648" s="61"/>
      <c r="REU648" s="104"/>
      <c r="REV648" s="60"/>
      <c r="REW648" s="61"/>
      <c r="REX648" s="104"/>
      <c r="REY648" s="60"/>
      <c r="REZ648" s="61"/>
      <c r="RFA648" s="104"/>
      <c r="RFB648" s="60"/>
      <c r="RFC648" s="61"/>
      <c r="RFD648" s="104"/>
      <c r="RFE648" s="60"/>
      <c r="RFF648" s="61"/>
      <c r="RFG648" s="104"/>
      <c r="RFH648" s="60"/>
      <c r="RFI648" s="61"/>
      <c r="RFJ648" s="104"/>
      <c r="RFK648" s="60"/>
      <c r="RFL648" s="61"/>
      <c r="RFM648" s="104"/>
      <c r="RFN648" s="60"/>
      <c r="RFO648" s="61"/>
      <c r="RFP648" s="104"/>
      <c r="RFQ648" s="60"/>
      <c r="RFR648" s="61"/>
      <c r="RFS648" s="104"/>
      <c r="RFT648" s="60"/>
      <c r="RFU648" s="61"/>
      <c r="RFV648" s="104"/>
      <c r="RFW648" s="60"/>
      <c r="RFX648" s="61"/>
      <c r="RFY648" s="104"/>
      <c r="RFZ648" s="60"/>
      <c r="RGA648" s="61"/>
      <c r="RGB648" s="104"/>
      <c r="RGC648" s="60"/>
      <c r="RGD648" s="61"/>
      <c r="RGE648" s="104"/>
      <c r="RGF648" s="60"/>
      <c r="RGG648" s="61"/>
      <c r="RGH648" s="104"/>
      <c r="RGI648" s="60"/>
      <c r="RGJ648" s="61"/>
      <c r="RGK648" s="104"/>
      <c r="RGL648" s="60"/>
      <c r="RGM648" s="61"/>
      <c r="RGN648" s="104"/>
      <c r="RGO648" s="60"/>
      <c r="RGP648" s="61"/>
      <c r="RGQ648" s="104"/>
      <c r="RGR648" s="60"/>
      <c r="RGS648" s="61"/>
      <c r="RGT648" s="104"/>
      <c r="RGU648" s="60"/>
      <c r="RGV648" s="61"/>
      <c r="RGW648" s="104"/>
      <c r="RGX648" s="60"/>
      <c r="RGY648" s="61"/>
      <c r="RGZ648" s="104"/>
      <c r="RHA648" s="60"/>
      <c r="RHB648" s="61"/>
      <c r="RHC648" s="104"/>
      <c r="RHD648" s="60"/>
      <c r="RHE648" s="61"/>
      <c r="RHF648" s="104"/>
      <c r="RHG648" s="60"/>
      <c r="RHH648" s="61"/>
      <c r="RHI648" s="104"/>
      <c r="RHJ648" s="60"/>
      <c r="RHK648" s="61"/>
      <c r="RHL648" s="104"/>
      <c r="RHM648" s="60"/>
      <c r="RHN648" s="61"/>
      <c r="RHO648" s="104"/>
      <c r="RHP648" s="60"/>
      <c r="RHQ648" s="61"/>
      <c r="RHR648" s="104"/>
      <c r="RHS648" s="60"/>
      <c r="RHT648" s="61"/>
      <c r="RHU648" s="104"/>
      <c r="RHV648" s="60"/>
      <c r="RHW648" s="61"/>
      <c r="RHX648" s="104"/>
      <c r="RHY648" s="60"/>
      <c r="RHZ648" s="61"/>
      <c r="RIA648" s="104"/>
      <c r="RIB648" s="60"/>
      <c r="RIC648" s="61"/>
      <c r="RID648" s="104"/>
      <c r="RIE648" s="60"/>
      <c r="RIF648" s="61"/>
      <c r="RIG648" s="104"/>
      <c r="RIH648" s="60"/>
      <c r="RII648" s="61"/>
      <c r="RIJ648" s="104"/>
      <c r="RIK648" s="60"/>
      <c r="RIL648" s="61"/>
      <c r="RIM648" s="104"/>
      <c r="RIN648" s="60"/>
      <c r="RIO648" s="61"/>
      <c r="RIP648" s="104"/>
      <c r="RIQ648" s="60"/>
      <c r="RIR648" s="61"/>
      <c r="RIS648" s="104"/>
      <c r="RIT648" s="60"/>
      <c r="RIU648" s="61"/>
      <c r="RIV648" s="104"/>
      <c r="RIW648" s="60"/>
      <c r="RIX648" s="61"/>
      <c r="RIY648" s="104"/>
      <c r="RIZ648" s="60"/>
      <c r="RJA648" s="61"/>
      <c r="RJB648" s="104"/>
      <c r="RJC648" s="60"/>
      <c r="RJD648" s="61"/>
      <c r="RJE648" s="104"/>
      <c r="RJF648" s="60"/>
      <c r="RJG648" s="61"/>
      <c r="RJH648" s="104"/>
      <c r="RJI648" s="60"/>
      <c r="RJJ648" s="61"/>
      <c r="RJK648" s="104"/>
      <c r="RJL648" s="60"/>
      <c r="RJM648" s="61"/>
      <c r="RJN648" s="104"/>
      <c r="RJO648" s="60"/>
      <c r="RJP648" s="61"/>
      <c r="RJQ648" s="104"/>
      <c r="RJR648" s="60"/>
      <c r="RJS648" s="61"/>
      <c r="RJT648" s="104"/>
      <c r="RJU648" s="60"/>
      <c r="RJV648" s="61"/>
      <c r="RJW648" s="104"/>
      <c r="RJX648" s="60"/>
      <c r="RJY648" s="61"/>
      <c r="RJZ648" s="104"/>
      <c r="RKA648" s="60"/>
      <c r="RKB648" s="61"/>
      <c r="RKC648" s="104"/>
      <c r="RKD648" s="60"/>
      <c r="RKE648" s="61"/>
      <c r="RKF648" s="104"/>
      <c r="RKG648" s="60"/>
      <c r="RKH648" s="61"/>
      <c r="RKI648" s="104"/>
      <c r="RKJ648" s="60"/>
      <c r="RKK648" s="61"/>
      <c r="RKL648" s="104"/>
      <c r="RKM648" s="60"/>
      <c r="RKN648" s="61"/>
      <c r="RKO648" s="104"/>
      <c r="RKP648" s="60"/>
      <c r="RKQ648" s="61"/>
      <c r="RKR648" s="104"/>
      <c r="RKS648" s="60"/>
      <c r="RKT648" s="61"/>
      <c r="RKU648" s="104"/>
      <c r="RKV648" s="60"/>
      <c r="RKW648" s="61"/>
      <c r="RKX648" s="104"/>
      <c r="RKY648" s="60"/>
      <c r="RKZ648" s="61"/>
      <c r="RLA648" s="104"/>
      <c r="RLB648" s="60"/>
      <c r="RLC648" s="61"/>
      <c r="RLD648" s="104"/>
      <c r="RLE648" s="60"/>
      <c r="RLF648" s="61"/>
      <c r="RLG648" s="104"/>
      <c r="RLH648" s="60"/>
      <c r="RLI648" s="61"/>
      <c r="RLJ648" s="104"/>
      <c r="RLK648" s="60"/>
      <c r="RLL648" s="61"/>
      <c r="RLM648" s="104"/>
      <c r="RLN648" s="60"/>
      <c r="RLO648" s="61"/>
      <c r="RLP648" s="104"/>
      <c r="RLQ648" s="60"/>
      <c r="RLR648" s="61"/>
      <c r="RLS648" s="104"/>
      <c r="RLT648" s="60"/>
      <c r="RLU648" s="61"/>
      <c r="RLV648" s="104"/>
      <c r="RLW648" s="60"/>
      <c r="RLX648" s="61"/>
      <c r="RLY648" s="104"/>
      <c r="RLZ648" s="60"/>
      <c r="RMA648" s="61"/>
      <c r="RMB648" s="104"/>
      <c r="RMC648" s="60"/>
      <c r="RMD648" s="61"/>
      <c r="RME648" s="104"/>
      <c r="RMF648" s="60"/>
      <c r="RMG648" s="61"/>
      <c r="RMH648" s="104"/>
      <c r="RMI648" s="60"/>
      <c r="RMJ648" s="61"/>
      <c r="RMK648" s="104"/>
      <c r="RML648" s="60"/>
      <c r="RMM648" s="61"/>
      <c r="RMN648" s="104"/>
      <c r="RMO648" s="60"/>
      <c r="RMP648" s="61"/>
      <c r="RMQ648" s="104"/>
      <c r="RMR648" s="60"/>
      <c r="RMS648" s="61"/>
      <c r="RMT648" s="104"/>
      <c r="RMU648" s="60"/>
      <c r="RMV648" s="61"/>
      <c r="RMW648" s="104"/>
      <c r="RMX648" s="60"/>
      <c r="RMY648" s="61"/>
      <c r="RMZ648" s="104"/>
      <c r="RNA648" s="60"/>
      <c r="RNB648" s="61"/>
      <c r="RNC648" s="104"/>
      <c r="RND648" s="60"/>
      <c r="RNE648" s="61"/>
      <c r="RNF648" s="104"/>
      <c r="RNG648" s="60"/>
      <c r="RNH648" s="61"/>
      <c r="RNI648" s="104"/>
      <c r="RNJ648" s="60"/>
      <c r="RNK648" s="61"/>
      <c r="RNL648" s="104"/>
      <c r="RNM648" s="60"/>
      <c r="RNN648" s="61"/>
      <c r="RNO648" s="104"/>
      <c r="RNP648" s="60"/>
      <c r="RNQ648" s="61"/>
      <c r="RNR648" s="104"/>
      <c r="RNS648" s="60"/>
      <c r="RNT648" s="61"/>
      <c r="RNU648" s="104"/>
      <c r="RNV648" s="60"/>
      <c r="RNW648" s="61"/>
      <c r="RNX648" s="104"/>
      <c r="RNY648" s="60"/>
      <c r="RNZ648" s="61"/>
      <c r="ROA648" s="104"/>
      <c r="ROB648" s="60"/>
      <c r="ROC648" s="61"/>
      <c r="ROD648" s="104"/>
      <c r="ROE648" s="60"/>
      <c r="ROF648" s="61"/>
      <c r="ROG648" s="104"/>
      <c r="ROH648" s="60"/>
      <c r="ROI648" s="61"/>
      <c r="ROJ648" s="104"/>
      <c r="ROK648" s="60"/>
      <c r="ROL648" s="61"/>
      <c r="ROM648" s="104"/>
      <c r="RON648" s="60"/>
      <c r="ROO648" s="61"/>
      <c r="ROP648" s="104"/>
      <c r="ROQ648" s="60"/>
      <c r="ROR648" s="61"/>
      <c r="ROS648" s="104"/>
      <c r="ROT648" s="60"/>
      <c r="ROU648" s="61"/>
      <c r="ROV648" s="104"/>
      <c r="ROW648" s="60"/>
      <c r="ROX648" s="61"/>
      <c r="ROY648" s="104"/>
      <c r="ROZ648" s="60"/>
      <c r="RPA648" s="61"/>
      <c r="RPB648" s="104"/>
      <c r="RPC648" s="60"/>
      <c r="RPD648" s="61"/>
      <c r="RPE648" s="104"/>
      <c r="RPF648" s="60"/>
      <c r="RPG648" s="61"/>
      <c r="RPH648" s="104"/>
      <c r="RPI648" s="60"/>
      <c r="RPJ648" s="61"/>
      <c r="RPK648" s="104"/>
      <c r="RPL648" s="60"/>
      <c r="RPM648" s="61"/>
      <c r="RPN648" s="104"/>
      <c r="RPO648" s="60"/>
      <c r="RPP648" s="61"/>
      <c r="RPQ648" s="104"/>
      <c r="RPR648" s="60"/>
      <c r="RPS648" s="61"/>
      <c r="RPT648" s="104"/>
      <c r="RPU648" s="60"/>
      <c r="RPV648" s="61"/>
      <c r="RPW648" s="104"/>
      <c r="RPX648" s="60"/>
      <c r="RPY648" s="61"/>
      <c r="RPZ648" s="104"/>
      <c r="RQA648" s="60"/>
      <c r="RQB648" s="61"/>
      <c r="RQC648" s="104"/>
      <c r="RQD648" s="60"/>
      <c r="RQE648" s="61"/>
      <c r="RQF648" s="104"/>
      <c r="RQG648" s="60"/>
      <c r="RQH648" s="61"/>
      <c r="RQI648" s="104"/>
      <c r="RQJ648" s="60"/>
      <c r="RQK648" s="61"/>
      <c r="RQL648" s="104"/>
      <c r="RQM648" s="60"/>
      <c r="RQN648" s="61"/>
      <c r="RQO648" s="104"/>
      <c r="RQP648" s="60"/>
      <c r="RQQ648" s="61"/>
      <c r="RQR648" s="104"/>
      <c r="RQS648" s="60"/>
      <c r="RQT648" s="61"/>
      <c r="RQU648" s="104"/>
      <c r="RQV648" s="60"/>
      <c r="RQW648" s="61"/>
      <c r="RQX648" s="104"/>
      <c r="RQY648" s="60"/>
      <c r="RQZ648" s="61"/>
      <c r="RRA648" s="104"/>
      <c r="RRB648" s="60"/>
      <c r="RRC648" s="61"/>
      <c r="RRD648" s="104"/>
      <c r="RRE648" s="60"/>
      <c r="RRF648" s="61"/>
      <c r="RRG648" s="104"/>
      <c r="RRH648" s="60"/>
      <c r="RRI648" s="61"/>
      <c r="RRJ648" s="104"/>
      <c r="RRK648" s="60"/>
      <c r="RRL648" s="61"/>
      <c r="RRM648" s="104"/>
      <c r="RRN648" s="60"/>
      <c r="RRO648" s="61"/>
      <c r="RRP648" s="104"/>
      <c r="RRQ648" s="60"/>
      <c r="RRR648" s="61"/>
      <c r="RRS648" s="104"/>
      <c r="RRT648" s="60"/>
      <c r="RRU648" s="61"/>
      <c r="RRV648" s="104"/>
      <c r="RRW648" s="60"/>
      <c r="RRX648" s="61"/>
      <c r="RRY648" s="104"/>
      <c r="RRZ648" s="60"/>
      <c r="RSA648" s="61"/>
      <c r="RSB648" s="104"/>
      <c r="RSC648" s="60"/>
      <c r="RSD648" s="61"/>
      <c r="RSE648" s="104"/>
      <c r="RSF648" s="60"/>
      <c r="RSG648" s="61"/>
      <c r="RSH648" s="104"/>
      <c r="RSI648" s="60"/>
      <c r="RSJ648" s="61"/>
      <c r="RSK648" s="104"/>
      <c r="RSL648" s="60"/>
      <c r="RSM648" s="61"/>
      <c r="RSN648" s="104"/>
      <c r="RSO648" s="60"/>
      <c r="RSP648" s="61"/>
      <c r="RSQ648" s="104"/>
      <c r="RSR648" s="60"/>
      <c r="RSS648" s="61"/>
      <c r="RST648" s="104"/>
      <c r="RSU648" s="60"/>
      <c r="RSV648" s="61"/>
      <c r="RSW648" s="104"/>
      <c r="RSX648" s="60"/>
      <c r="RSY648" s="61"/>
      <c r="RSZ648" s="104"/>
      <c r="RTA648" s="60"/>
      <c r="RTB648" s="61"/>
      <c r="RTC648" s="104"/>
      <c r="RTD648" s="60"/>
      <c r="RTE648" s="61"/>
      <c r="RTF648" s="104"/>
      <c r="RTG648" s="60"/>
      <c r="RTH648" s="61"/>
      <c r="RTI648" s="104"/>
      <c r="RTJ648" s="60"/>
      <c r="RTK648" s="61"/>
      <c r="RTL648" s="104"/>
      <c r="RTM648" s="60"/>
      <c r="RTN648" s="61"/>
      <c r="RTO648" s="104"/>
      <c r="RTP648" s="60"/>
      <c r="RTQ648" s="61"/>
      <c r="RTR648" s="104"/>
      <c r="RTS648" s="60"/>
      <c r="RTT648" s="61"/>
      <c r="RTU648" s="104"/>
      <c r="RTV648" s="60"/>
      <c r="RTW648" s="61"/>
      <c r="RTX648" s="104"/>
      <c r="RTY648" s="60"/>
      <c r="RTZ648" s="61"/>
      <c r="RUA648" s="104"/>
      <c r="RUB648" s="60"/>
      <c r="RUC648" s="61"/>
      <c r="RUD648" s="104"/>
      <c r="RUE648" s="60"/>
      <c r="RUF648" s="61"/>
      <c r="RUG648" s="104"/>
      <c r="RUH648" s="60"/>
      <c r="RUI648" s="61"/>
      <c r="RUJ648" s="104"/>
      <c r="RUK648" s="60"/>
      <c r="RUL648" s="61"/>
      <c r="RUM648" s="104"/>
      <c r="RUN648" s="60"/>
      <c r="RUO648" s="61"/>
      <c r="RUP648" s="104"/>
      <c r="RUQ648" s="60"/>
      <c r="RUR648" s="61"/>
      <c r="RUS648" s="104"/>
      <c r="RUT648" s="60"/>
      <c r="RUU648" s="61"/>
      <c r="RUV648" s="104"/>
      <c r="RUW648" s="60"/>
      <c r="RUX648" s="61"/>
      <c r="RUY648" s="104"/>
      <c r="RUZ648" s="60"/>
      <c r="RVA648" s="61"/>
      <c r="RVB648" s="104"/>
      <c r="RVC648" s="60"/>
      <c r="RVD648" s="61"/>
      <c r="RVE648" s="104"/>
      <c r="RVF648" s="60"/>
      <c r="RVG648" s="61"/>
      <c r="RVH648" s="104"/>
      <c r="RVI648" s="60"/>
      <c r="RVJ648" s="61"/>
      <c r="RVK648" s="104"/>
      <c r="RVL648" s="60"/>
      <c r="RVM648" s="61"/>
      <c r="RVN648" s="104"/>
      <c r="RVO648" s="60"/>
      <c r="RVP648" s="61"/>
      <c r="RVQ648" s="104"/>
      <c r="RVR648" s="60"/>
      <c r="RVS648" s="61"/>
      <c r="RVT648" s="104"/>
      <c r="RVU648" s="60"/>
      <c r="RVV648" s="61"/>
      <c r="RVW648" s="104"/>
      <c r="RVX648" s="60"/>
      <c r="RVY648" s="61"/>
      <c r="RVZ648" s="104"/>
      <c r="RWA648" s="60"/>
      <c r="RWB648" s="61"/>
      <c r="RWC648" s="104"/>
      <c r="RWD648" s="60"/>
      <c r="RWE648" s="61"/>
      <c r="RWF648" s="104"/>
      <c r="RWG648" s="60"/>
      <c r="RWH648" s="61"/>
      <c r="RWI648" s="104"/>
      <c r="RWJ648" s="60"/>
      <c r="RWK648" s="61"/>
      <c r="RWL648" s="104"/>
      <c r="RWM648" s="60"/>
      <c r="RWN648" s="61"/>
      <c r="RWO648" s="104"/>
      <c r="RWP648" s="60"/>
      <c r="RWQ648" s="61"/>
      <c r="RWR648" s="104"/>
      <c r="RWS648" s="60"/>
      <c r="RWT648" s="61"/>
      <c r="RWU648" s="104"/>
      <c r="RWV648" s="60"/>
      <c r="RWW648" s="61"/>
      <c r="RWX648" s="104"/>
      <c r="RWY648" s="60"/>
      <c r="RWZ648" s="61"/>
      <c r="RXA648" s="104"/>
      <c r="RXB648" s="60"/>
      <c r="RXC648" s="61"/>
      <c r="RXD648" s="104"/>
      <c r="RXE648" s="60"/>
      <c r="RXF648" s="61"/>
      <c r="RXG648" s="104"/>
      <c r="RXH648" s="60"/>
      <c r="RXI648" s="61"/>
      <c r="RXJ648" s="104"/>
      <c r="RXK648" s="60"/>
      <c r="RXL648" s="61"/>
      <c r="RXM648" s="104"/>
      <c r="RXN648" s="60"/>
      <c r="RXO648" s="61"/>
      <c r="RXP648" s="104"/>
      <c r="RXQ648" s="60"/>
      <c r="RXR648" s="61"/>
      <c r="RXS648" s="104"/>
      <c r="RXT648" s="60"/>
      <c r="RXU648" s="61"/>
      <c r="RXV648" s="104"/>
      <c r="RXW648" s="60"/>
      <c r="RXX648" s="61"/>
      <c r="RXY648" s="104"/>
      <c r="RXZ648" s="60"/>
      <c r="RYA648" s="61"/>
      <c r="RYB648" s="104"/>
      <c r="RYC648" s="60"/>
      <c r="RYD648" s="61"/>
      <c r="RYE648" s="104"/>
      <c r="RYF648" s="60"/>
      <c r="RYG648" s="61"/>
      <c r="RYH648" s="104"/>
      <c r="RYI648" s="60"/>
      <c r="RYJ648" s="61"/>
      <c r="RYK648" s="104"/>
      <c r="RYL648" s="60"/>
      <c r="RYM648" s="61"/>
      <c r="RYN648" s="104"/>
      <c r="RYO648" s="60"/>
      <c r="RYP648" s="61"/>
      <c r="RYQ648" s="104"/>
      <c r="RYR648" s="60"/>
      <c r="RYS648" s="61"/>
      <c r="RYT648" s="104"/>
      <c r="RYU648" s="60"/>
      <c r="RYV648" s="61"/>
      <c r="RYW648" s="104"/>
      <c r="RYX648" s="60"/>
      <c r="RYY648" s="61"/>
      <c r="RYZ648" s="104"/>
      <c r="RZA648" s="60"/>
      <c r="RZB648" s="61"/>
      <c r="RZC648" s="104"/>
      <c r="RZD648" s="60"/>
      <c r="RZE648" s="61"/>
      <c r="RZF648" s="104"/>
      <c r="RZG648" s="60"/>
      <c r="RZH648" s="61"/>
      <c r="RZI648" s="104"/>
      <c r="RZJ648" s="60"/>
      <c r="RZK648" s="61"/>
      <c r="RZL648" s="104"/>
      <c r="RZM648" s="60"/>
      <c r="RZN648" s="61"/>
      <c r="RZO648" s="104"/>
      <c r="RZP648" s="60"/>
      <c r="RZQ648" s="61"/>
      <c r="RZR648" s="104"/>
      <c r="RZS648" s="60"/>
      <c r="RZT648" s="61"/>
      <c r="RZU648" s="104"/>
      <c r="RZV648" s="60"/>
      <c r="RZW648" s="61"/>
      <c r="RZX648" s="104"/>
      <c r="RZY648" s="60"/>
      <c r="RZZ648" s="61"/>
      <c r="SAA648" s="104"/>
      <c r="SAB648" s="60"/>
      <c r="SAC648" s="61"/>
      <c r="SAD648" s="104"/>
      <c r="SAE648" s="60"/>
      <c r="SAF648" s="61"/>
      <c r="SAG648" s="104"/>
      <c r="SAH648" s="60"/>
      <c r="SAI648" s="61"/>
      <c r="SAJ648" s="104"/>
      <c r="SAK648" s="60"/>
      <c r="SAL648" s="61"/>
      <c r="SAM648" s="104"/>
      <c r="SAN648" s="60"/>
      <c r="SAO648" s="61"/>
      <c r="SAP648" s="104"/>
      <c r="SAQ648" s="60"/>
      <c r="SAR648" s="61"/>
      <c r="SAS648" s="104"/>
      <c r="SAT648" s="60"/>
      <c r="SAU648" s="61"/>
      <c r="SAV648" s="104"/>
      <c r="SAW648" s="60"/>
      <c r="SAX648" s="61"/>
      <c r="SAY648" s="104"/>
      <c r="SAZ648" s="60"/>
      <c r="SBA648" s="61"/>
      <c r="SBB648" s="104"/>
      <c r="SBC648" s="60"/>
      <c r="SBD648" s="61"/>
      <c r="SBE648" s="104"/>
      <c r="SBF648" s="60"/>
      <c r="SBG648" s="61"/>
      <c r="SBH648" s="104"/>
      <c r="SBI648" s="60"/>
      <c r="SBJ648" s="61"/>
      <c r="SBK648" s="104"/>
      <c r="SBL648" s="60"/>
      <c r="SBM648" s="61"/>
      <c r="SBN648" s="104"/>
      <c r="SBO648" s="60"/>
      <c r="SBP648" s="61"/>
      <c r="SBQ648" s="104"/>
      <c r="SBR648" s="60"/>
      <c r="SBS648" s="61"/>
      <c r="SBT648" s="104"/>
      <c r="SBU648" s="60"/>
      <c r="SBV648" s="61"/>
      <c r="SBW648" s="104"/>
      <c r="SBX648" s="60"/>
      <c r="SBY648" s="61"/>
      <c r="SBZ648" s="104"/>
      <c r="SCA648" s="60"/>
      <c r="SCB648" s="61"/>
      <c r="SCC648" s="104"/>
      <c r="SCD648" s="60"/>
      <c r="SCE648" s="61"/>
      <c r="SCF648" s="104"/>
      <c r="SCG648" s="60"/>
      <c r="SCH648" s="61"/>
      <c r="SCI648" s="104"/>
      <c r="SCJ648" s="60"/>
      <c r="SCK648" s="61"/>
      <c r="SCL648" s="104"/>
      <c r="SCM648" s="60"/>
      <c r="SCN648" s="61"/>
      <c r="SCO648" s="104"/>
      <c r="SCP648" s="60"/>
      <c r="SCQ648" s="61"/>
      <c r="SCR648" s="104"/>
      <c r="SCS648" s="60"/>
      <c r="SCT648" s="61"/>
      <c r="SCU648" s="104"/>
      <c r="SCV648" s="60"/>
      <c r="SCW648" s="61"/>
      <c r="SCX648" s="104"/>
      <c r="SCY648" s="60"/>
      <c r="SCZ648" s="61"/>
      <c r="SDA648" s="104"/>
      <c r="SDB648" s="60"/>
      <c r="SDC648" s="61"/>
      <c r="SDD648" s="104"/>
      <c r="SDE648" s="60"/>
      <c r="SDF648" s="61"/>
      <c r="SDG648" s="104"/>
      <c r="SDH648" s="60"/>
      <c r="SDI648" s="61"/>
      <c r="SDJ648" s="104"/>
      <c r="SDK648" s="60"/>
      <c r="SDL648" s="61"/>
      <c r="SDM648" s="104"/>
      <c r="SDN648" s="60"/>
      <c r="SDO648" s="61"/>
      <c r="SDP648" s="104"/>
      <c r="SDQ648" s="60"/>
      <c r="SDR648" s="61"/>
      <c r="SDS648" s="104"/>
      <c r="SDT648" s="60"/>
      <c r="SDU648" s="61"/>
      <c r="SDV648" s="104"/>
      <c r="SDW648" s="60"/>
      <c r="SDX648" s="61"/>
      <c r="SDY648" s="104"/>
      <c r="SDZ648" s="60"/>
      <c r="SEA648" s="61"/>
      <c r="SEB648" s="104"/>
      <c r="SEC648" s="60"/>
      <c r="SED648" s="61"/>
      <c r="SEE648" s="104"/>
      <c r="SEF648" s="60"/>
      <c r="SEG648" s="61"/>
      <c r="SEH648" s="104"/>
      <c r="SEI648" s="60"/>
      <c r="SEJ648" s="61"/>
      <c r="SEK648" s="104"/>
      <c r="SEL648" s="60"/>
      <c r="SEM648" s="61"/>
      <c r="SEN648" s="104"/>
      <c r="SEO648" s="60"/>
      <c r="SEP648" s="61"/>
      <c r="SEQ648" s="104"/>
      <c r="SER648" s="60"/>
      <c r="SES648" s="61"/>
      <c r="SET648" s="104"/>
      <c r="SEU648" s="60"/>
      <c r="SEV648" s="61"/>
      <c r="SEW648" s="104"/>
      <c r="SEX648" s="60"/>
      <c r="SEY648" s="61"/>
      <c r="SEZ648" s="104"/>
      <c r="SFA648" s="60"/>
      <c r="SFB648" s="61"/>
      <c r="SFC648" s="104"/>
      <c r="SFD648" s="60"/>
      <c r="SFE648" s="61"/>
      <c r="SFF648" s="104"/>
      <c r="SFG648" s="60"/>
      <c r="SFH648" s="61"/>
      <c r="SFI648" s="104"/>
      <c r="SFJ648" s="60"/>
      <c r="SFK648" s="61"/>
      <c r="SFL648" s="104"/>
      <c r="SFM648" s="60"/>
      <c r="SFN648" s="61"/>
      <c r="SFO648" s="104"/>
      <c r="SFP648" s="60"/>
      <c r="SFQ648" s="61"/>
      <c r="SFR648" s="104"/>
      <c r="SFS648" s="60"/>
      <c r="SFT648" s="61"/>
      <c r="SFU648" s="104"/>
      <c r="SFV648" s="60"/>
      <c r="SFW648" s="61"/>
      <c r="SFX648" s="104"/>
      <c r="SFY648" s="60"/>
      <c r="SFZ648" s="61"/>
      <c r="SGA648" s="104"/>
      <c r="SGB648" s="60"/>
      <c r="SGC648" s="61"/>
      <c r="SGD648" s="104"/>
      <c r="SGE648" s="60"/>
      <c r="SGF648" s="61"/>
      <c r="SGG648" s="104"/>
      <c r="SGH648" s="60"/>
      <c r="SGI648" s="61"/>
      <c r="SGJ648" s="104"/>
      <c r="SGK648" s="60"/>
      <c r="SGL648" s="61"/>
      <c r="SGM648" s="104"/>
      <c r="SGN648" s="60"/>
      <c r="SGO648" s="61"/>
      <c r="SGP648" s="104"/>
      <c r="SGQ648" s="60"/>
      <c r="SGR648" s="61"/>
      <c r="SGS648" s="104"/>
      <c r="SGT648" s="60"/>
      <c r="SGU648" s="61"/>
      <c r="SGV648" s="104"/>
      <c r="SGW648" s="60"/>
      <c r="SGX648" s="61"/>
      <c r="SGY648" s="104"/>
      <c r="SGZ648" s="60"/>
      <c r="SHA648" s="61"/>
      <c r="SHB648" s="104"/>
      <c r="SHC648" s="60"/>
      <c r="SHD648" s="61"/>
      <c r="SHE648" s="104"/>
      <c r="SHF648" s="60"/>
      <c r="SHG648" s="61"/>
      <c r="SHH648" s="104"/>
      <c r="SHI648" s="60"/>
      <c r="SHJ648" s="61"/>
      <c r="SHK648" s="104"/>
      <c r="SHL648" s="60"/>
      <c r="SHM648" s="61"/>
      <c r="SHN648" s="104"/>
      <c r="SHO648" s="60"/>
      <c r="SHP648" s="61"/>
      <c r="SHQ648" s="104"/>
      <c r="SHR648" s="60"/>
      <c r="SHS648" s="61"/>
      <c r="SHT648" s="104"/>
      <c r="SHU648" s="60"/>
      <c r="SHV648" s="61"/>
      <c r="SHW648" s="104"/>
      <c r="SHX648" s="60"/>
      <c r="SHY648" s="61"/>
      <c r="SHZ648" s="104"/>
      <c r="SIA648" s="60"/>
      <c r="SIB648" s="61"/>
      <c r="SIC648" s="104"/>
      <c r="SID648" s="60"/>
      <c r="SIE648" s="61"/>
      <c r="SIF648" s="104"/>
      <c r="SIG648" s="60"/>
      <c r="SIH648" s="61"/>
      <c r="SII648" s="104"/>
      <c r="SIJ648" s="60"/>
      <c r="SIK648" s="61"/>
      <c r="SIL648" s="104"/>
      <c r="SIM648" s="60"/>
      <c r="SIN648" s="61"/>
      <c r="SIO648" s="104"/>
      <c r="SIP648" s="60"/>
      <c r="SIQ648" s="61"/>
      <c r="SIR648" s="104"/>
      <c r="SIS648" s="60"/>
      <c r="SIT648" s="61"/>
      <c r="SIU648" s="104"/>
      <c r="SIV648" s="60"/>
      <c r="SIW648" s="61"/>
      <c r="SIX648" s="104"/>
      <c r="SIY648" s="60"/>
      <c r="SIZ648" s="61"/>
      <c r="SJA648" s="104"/>
      <c r="SJB648" s="60"/>
      <c r="SJC648" s="61"/>
      <c r="SJD648" s="104"/>
      <c r="SJE648" s="60"/>
      <c r="SJF648" s="61"/>
      <c r="SJG648" s="104"/>
      <c r="SJH648" s="60"/>
      <c r="SJI648" s="61"/>
      <c r="SJJ648" s="104"/>
      <c r="SJK648" s="60"/>
      <c r="SJL648" s="61"/>
      <c r="SJM648" s="104"/>
      <c r="SJN648" s="60"/>
      <c r="SJO648" s="61"/>
      <c r="SJP648" s="104"/>
      <c r="SJQ648" s="60"/>
      <c r="SJR648" s="61"/>
      <c r="SJS648" s="104"/>
      <c r="SJT648" s="60"/>
      <c r="SJU648" s="61"/>
      <c r="SJV648" s="104"/>
      <c r="SJW648" s="60"/>
      <c r="SJX648" s="61"/>
      <c r="SJY648" s="104"/>
      <c r="SJZ648" s="60"/>
      <c r="SKA648" s="61"/>
      <c r="SKB648" s="104"/>
      <c r="SKC648" s="60"/>
      <c r="SKD648" s="61"/>
      <c r="SKE648" s="104"/>
      <c r="SKF648" s="60"/>
      <c r="SKG648" s="61"/>
      <c r="SKH648" s="104"/>
      <c r="SKI648" s="60"/>
      <c r="SKJ648" s="61"/>
      <c r="SKK648" s="104"/>
      <c r="SKL648" s="60"/>
      <c r="SKM648" s="61"/>
      <c r="SKN648" s="104"/>
      <c r="SKO648" s="60"/>
      <c r="SKP648" s="61"/>
      <c r="SKQ648" s="104"/>
      <c r="SKR648" s="60"/>
      <c r="SKS648" s="61"/>
      <c r="SKT648" s="104"/>
      <c r="SKU648" s="60"/>
      <c r="SKV648" s="61"/>
      <c r="SKW648" s="104"/>
      <c r="SKX648" s="60"/>
      <c r="SKY648" s="61"/>
      <c r="SKZ648" s="104"/>
      <c r="SLA648" s="60"/>
      <c r="SLB648" s="61"/>
      <c r="SLC648" s="104"/>
      <c r="SLD648" s="60"/>
      <c r="SLE648" s="61"/>
      <c r="SLF648" s="104"/>
      <c r="SLG648" s="60"/>
      <c r="SLH648" s="61"/>
      <c r="SLI648" s="104"/>
      <c r="SLJ648" s="60"/>
      <c r="SLK648" s="61"/>
      <c r="SLL648" s="104"/>
      <c r="SLM648" s="60"/>
      <c r="SLN648" s="61"/>
      <c r="SLO648" s="104"/>
      <c r="SLP648" s="60"/>
      <c r="SLQ648" s="61"/>
      <c r="SLR648" s="104"/>
      <c r="SLS648" s="60"/>
      <c r="SLT648" s="61"/>
      <c r="SLU648" s="104"/>
      <c r="SLV648" s="60"/>
      <c r="SLW648" s="61"/>
      <c r="SLX648" s="104"/>
      <c r="SLY648" s="60"/>
      <c r="SLZ648" s="61"/>
      <c r="SMA648" s="104"/>
      <c r="SMB648" s="60"/>
      <c r="SMC648" s="61"/>
      <c r="SMD648" s="104"/>
      <c r="SME648" s="60"/>
      <c r="SMF648" s="61"/>
      <c r="SMG648" s="104"/>
      <c r="SMH648" s="60"/>
      <c r="SMI648" s="61"/>
      <c r="SMJ648" s="104"/>
      <c r="SMK648" s="60"/>
      <c r="SML648" s="61"/>
      <c r="SMM648" s="104"/>
      <c r="SMN648" s="60"/>
      <c r="SMO648" s="61"/>
      <c r="SMP648" s="104"/>
      <c r="SMQ648" s="60"/>
      <c r="SMR648" s="61"/>
      <c r="SMS648" s="104"/>
      <c r="SMT648" s="60"/>
      <c r="SMU648" s="61"/>
      <c r="SMV648" s="104"/>
      <c r="SMW648" s="60"/>
      <c r="SMX648" s="61"/>
      <c r="SMY648" s="104"/>
      <c r="SMZ648" s="60"/>
      <c r="SNA648" s="61"/>
      <c r="SNB648" s="104"/>
      <c r="SNC648" s="60"/>
      <c r="SND648" s="61"/>
      <c r="SNE648" s="104"/>
      <c r="SNF648" s="60"/>
      <c r="SNG648" s="61"/>
      <c r="SNH648" s="104"/>
      <c r="SNI648" s="60"/>
      <c r="SNJ648" s="61"/>
      <c r="SNK648" s="104"/>
      <c r="SNL648" s="60"/>
      <c r="SNM648" s="61"/>
      <c r="SNN648" s="104"/>
      <c r="SNO648" s="60"/>
      <c r="SNP648" s="61"/>
      <c r="SNQ648" s="104"/>
      <c r="SNR648" s="60"/>
      <c r="SNS648" s="61"/>
      <c r="SNT648" s="104"/>
      <c r="SNU648" s="60"/>
      <c r="SNV648" s="61"/>
      <c r="SNW648" s="104"/>
      <c r="SNX648" s="60"/>
      <c r="SNY648" s="61"/>
      <c r="SNZ648" s="104"/>
      <c r="SOA648" s="60"/>
      <c r="SOB648" s="61"/>
      <c r="SOC648" s="104"/>
      <c r="SOD648" s="60"/>
      <c r="SOE648" s="61"/>
      <c r="SOF648" s="104"/>
      <c r="SOG648" s="60"/>
      <c r="SOH648" s="61"/>
      <c r="SOI648" s="104"/>
      <c r="SOJ648" s="60"/>
      <c r="SOK648" s="61"/>
      <c r="SOL648" s="104"/>
      <c r="SOM648" s="60"/>
      <c r="SON648" s="61"/>
      <c r="SOO648" s="104"/>
      <c r="SOP648" s="60"/>
      <c r="SOQ648" s="61"/>
      <c r="SOR648" s="104"/>
      <c r="SOS648" s="60"/>
      <c r="SOT648" s="61"/>
      <c r="SOU648" s="104"/>
      <c r="SOV648" s="60"/>
      <c r="SOW648" s="61"/>
      <c r="SOX648" s="104"/>
      <c r="SOY648" s="60"/>
      <c r="SOZ648" s="61"/>
      <c r="SPA648" s="104"/>
      <c r="SPB648" s="60"/>
      <c r="SPC648" s="61"/>
      <c r="SPD648" s="104"/>
      <c r="SPE648" s="60"/>
      <c r="SPF648" s="61"/>
      <c r="SPG648" s="104"/>
      <c r="SPH648" s="60"/>
      <c r="SPI648" s="61"/>
      <c r="SPJ648" s="104"/>
      <c r="SPK648" s="60"/>
      <c r="SPL648" s="61"/>
      <c r="SPM648" s="104"/>
      <c r="SPN648" s="60"/>
      <c r="SPO648" s="61"/>
      <c r="SPP648" s="104"/>
      <c r="SPQ648" s="60"/>
      <c r="SPR648" s="61"/>
      <c r="SPS648" s="104"/>
      <c r="SPT648" s="60"/>
      <c r="SPU648" s="61"/>
      <c r="SPV648" s="104"/>
      <c r="SPW648" s="60"/>
      <c r="SPX648" s="61"/>
      <c r="SPY648" s="104"/>
      <c r="SPZ648" s="60"/>
      <c r="SQA648" s="61"/>
      <c r="SQB648" s="104"/>
      <c r="SQC648" s="60"/>
      <c r="SQD648" s="61"/>
      <c r="SQE648" s="104"/>
      <c r="SQF648" s="60"/>
      <c r="SQG648" s="61"/>
      <c r="SQH648" s="104"/>
      <c r="SQI648" s="60"/>
      <c r="SQJ648" s="61"/>
      <c r="SQK648" s="104"/>
      <c r="SQL648" s="60"/>
      <c r="SQM648" s="61"/>
      <c r="SQN648" s="104"/>
      <c r="SQO648" s="60"/>
      <c r="SQP648" s="61"/>
      <c r="SQQ648" s="104"/>
      <c r="SQR648" s="60"/>
      <c r="SQS648" s="61"/>
      <c r="SQT648" s="104"/>
      <c r="SQU648" s="60"/>
      <c r="SQV648" s="61"/>
      <c r="SQW648" s="104"/>
      <c r="SQX648" s="60"/>
      <c r="SQY648" s="61"/>
      <c r="SQZ648" s="104"/>
      <c r="SRA648" s="60"/>
      <c r="SRB648" s="61"/>
      <c r="SRC648" s="104"/>
      <c r="SRD648" s="60"/>
      <c r="SRE648" s="61"/>
      <c r="SRF648" s="104"/>
      <c r="SRG648" s="60"/>
      <c r="SRH648" s="61"/>
      <c r="SRI648" s="104"/>
      <c r="SRJ648" s="60"/>
      <c r="SRK648" s="61"/>
      <c r="SRL648" s="104"/>
      <c r="SRM648" s="60"/>
      <c r="SRN648" s="61"/>
      <c r="SRO648" s="104"/>
      <c r="SRP648" s="60"/>
      <c r="SRQ648" s="61"/>
      <c r="SRR648" s="104"/>
      <c r="SRS648" s="60"/>
      <c r="SRT648" s="61"/>
      <c r="SRU648" s="104"/>
      <c r="SRV648" s="60"/>
      <c r="SRW648" s="61"/>
      <c r="SRX648" s="104"/>
      <c r="SRY648" s="60"/>
      <c r="SRZ648" s="61"/>
      <c r="SSA648" s="104"/>
      <c r="SSB648" s="60"/>
      <c r="SSC648" s="61"/>
      <c r="SSD648" s="104"/>
      <c r="SSE648" s="60"/>
      <c r="SSF648" s="61"/>
      <c r="SSG648" s="104"/>
      <c r="SSH648" s="60"/>
      <c r="SSI648" s="61"/>
      <c r="SSJ648" s="104"/>
      <c r="SSK648" s="60"/>
      <c r="SSL648" s="61"/>
      <c r="SSM648" s="104"/>
      <c r="SSN648" s="60"/>
      <c r="SSO648" s="61"/>
      <c r="SSP648" s="104"/>
      <c r="SSQ648" s="60"/>
      <c r="SSR648" s="61"/>
      <c r="SSS648" s="104"/>
      <c r="SST648" s="60"/>
      <c r="SSU648" s="61"/>
      <c r="SSV648" s="104"/>
      <c r="SSW648" s="60"/>
      <c r="SSX648" s="61"/>
      <c r="SSY648" s="104"/>
      <c r="SSZ648" s="60"/>
      <c r="STA648" s="61"/>
      <c r="STB648" s="104"/>
      <c r="STC648" s="60"/>
      <c r="STD648" s="61"/>
      <c r="STE648" s="104"/>
      <c r="STF648" s="60"/>
      <c r="STG648" s="61"/>
      <c r="STH648" s="104"/>
      <c r="STI648" s="60"/>
      <c r="STJ648" s="61"/>
      <c r="STK648" s="104"/>
      <c r="STL648" s="60"/>
      <c r="STM648" s="61"/>
      <c r="STN648" s="104"/>
      <c r="STO648" s="60"/>
      <c r="STP648" s="61"/>
      <c r="STQ648" s="104"/>
      <c r="STR648" s="60"/>
      <c r="STS648" s="61"/>
      <c r="STT648" s="104"/>
      <c r="STU648" s="60"/>
      <c r="STV648" s="61"/>
      <c r="STW648" s="104"/>
      <c r="STX648" s="60"/>
      <c r="STY648" s="61"/>
      <c r="STZ648" s="104"/>
      <c r="SUA648" s="60"/>
      <c r="SUB648" s="61"/>
      <c r="SUC648" s="104"/>
      <c r="SUD648" s="60"/>
      <c r="SUE648" s="61"/>
      <c r="SUF648" s="104"/>
      <c r="SUG648" s="60"/>
      <c r="SUH648" s="61"/>
      <c r="SUI648" s="104"/>
      <c r="SUJ648" s="60"/>
      <c r="SUK648" s="61"/>
      <c r="SUL648" s="104"/>
      <c r="SUM648" s="60"/>
      <c r="SUN648" s="61"/>
      <c r="SUO648" s="104"/>
      <c r="SUP648" s="60"/>
      <c r="SUQ648" s="61"/>
      <c r="SUR648" s="104"/>
      <c r="SUS648" s="60"/>
      <c r="SUT648" s="61"/>
      <c r="SUU648" s="104"/>
      <c r="SUV648" s="60"/>
      <c r="SUW648" s="61"/>
      <c r="SUX648" s="104"/>
      <c r="SUY648" s="60"/>
      <c r="SUZ648" s="61"/>
      <c r="SVA648" s="104"/>
      <c r="SVB648" s="60"/>
      <c r="SVC648" s="61"/>
      <c r="SVD648" s="104"/>
      <c r="SVE648" s="60"/>
      <c r="SVF648" s="61"/>
      <c r="SVG648" s="104"/>
      <c r="SVH648" s="60"/>
      <c r="SVI648" s="61"/>
      <c r="SVJ648" s="104"/>
      <c r="SVK648" s="60"/>
      <c r="SVL648" s="61"/>
      <c r="SVM648" s="104"/>
      <c r="SVN648" s="60"/>
      <c r="SVO648" s="61"/>
      <c r="SVP648" s="104"/>
      <c r="SVQ648" s="60"/>
      <c r="SVR648" s="61"/>
      <c r="SVS648" s="104"/>
      <c r="SVT648" s="60"/>
      <c r="SVU648" s="61"/>
      <c r="SVV648" s="104"/>
      <c r="SVW648" s="60"/>
      <c r="SVX648" s="61"/>
      <c r="SVY648" s="104"/>
      <c r="SVZ648" s="60"/>
      <c r="SWA648" s="61"/>
      <c r="SWB648" s="104"/>
      <c r="SWC648" s="60"/>
      <c r="SWD648" s="61"/>
      <c r="SWE648" s="104"/>
      <c r="SWF648" s="60"/>
      <c r="SWG648" s="61"/>
      <c r="SWH648" s="104"/>
      <c r="SWI648" s="60"/>
      <c r="SWJ648" s="61"/>
      <c r="SWK648" s="104"/>
      <c r="SWL648" s="60"/>
      <c r="SWM648" s="61"/>
      <c r="SWN648" s="104"/>
      <c r="SWO648" s="60"/>
      <c r="SWP648" s="61"/>
      <c r="SWQ648" s="104"/>
      <c r="SWR648" s="60"/>
      <c r="SWS648" s="61"/>
      <c r="SWT648" s="104"/>
      <c r="SWU648" s="60"/>
      <c r="SWV648" s="61"/>
      <c r="SWW648" s="104"/>
      <c r="SWX648" s="60"/>
      <c r="SWY648" s="61"/>
      <c r="SWZ648" s="104"/>
      <c r="SXA648" s="60"/>
      <c r="SXB648" s="61"/>
      <c r="SXC648" s="104"/>
      <c r="SXD648" s="60"/>
      <c r="SXE648" s="61"/>
      <c r="SXF648" s="104"/>
      <c r="SXG648" s="60"/>
      <c r="SXH648" s="61"/>
      <c r="SXI648" s="104"/>
      <c r="SXJ648" s="60"/>
      <c r="SXK648" s="61"/>
      <c r="SXL648" s="104"/>
      <c r="SXM648" s="60"/>
      <c r="SXN648" s="61"/>
      <c r="SXO648" s="104"/>
      <c r="SXP648" s="60"/>
      <c r="SXQ648" s="61"/>
      <c r="SXR648" s="104"/>
      <c r="SXS648" s="60"/>
      <c r="SXT648" s="61"/>
      <c r="SXU648" s="104"/>
      <c r="SXV648" s="60"/>
      <c r="SXW648" s="61"/>
      <c r="SXX648" s="104"/>
      <c r="SXY648" s="60"/>
      <c r="SXZ648" s="61"/>
      <c r="SYA648" s="104"/>
      <c r="SYB648" s="60"/>
      <c r="SYC648" s="61"/>
      <c r="SYD648" s="104"/>
      <c r="SYE648" s="60"/>
      <c r="SYF648" s="61"/>
      <c r="SYG648" s="104"/>
      <c r="SYH648" s="60"/>
      <c r="SYI648" s="61"/>
      <c r="SYJ648" s="104"/>
      <c r="SYK648" s="60"/>
      <c r="SYL648" s="61"/>
      <c r="SYM648" s="104"/>
      <c r="SYN648" s="60"/>
      <c r="SYO648" s="61"/>
      <c r="SYP648" s="104"/>
      <c r="SYQ648" s="60"/>
      <c r="SYR648" s="61"/>
      <c r="SYS648" s="104"/>
      <c r="SYT648" s="60"/>
      <c r="SYU648" s="61"/>
      <c r="SYV648" s="104"/>
      <c r="SYW648" s="60"/>
      <c r="SYX648" s="61"/>
      <c r="SYY648" s="104"/>
      <c r="SYZ648" s="60"/>
      <c r="SZA648" s="61"/>
      <c r="SZB648" s="104"/>
      <c r="SZC648" s="60"/>
      <c r="SZD648" s="61"/>
      <c r="SZE648" s="104"/>
      <c r="SZF648" s="60"/>
      <c r="SZG648" s="61"/>
      <c r="SZH648" s="104"/>
      <c r="SZI648" s="60"/>
      <c r="SZJ648" s="61"/>
      <c r="SZK648" s="104"/>
      <c r="SZL648" s="60"/>
      <c r="SZM648" s="61"/>
      <c r="SZN648" s="104"/>
      <c r="SZO648" s="60"/>
      <c r="SZP648" s="61"/>
      <c r="SZQ648" s="104"/>
      <c r="SZR648" s="60"/>
      <c r="SZS648" s="61"/>
      <c r="SZT648" s="104"/>
      <c r="SZU648" s="60"/>
      <c r="SZV648" s="61"/>
      <c r="SZW648" s="104"/>
      <c r="SZX648" s="60"/>
      <c r="SZY648" s="61"/>
      <c r="SZZ648" s="104"/>
      <c r="TAA648" s="60"/>
      <c r="TAB648" s="61"/>
      <c r="TAC648" s="104"/>
      <c r="TAD648" s="60"/>
      <c r="TAE648" s="61"/>
      <c r="TAF648" s="104"/>
      <c r="TAG648" s="60"/>
      <c r="TAH648" s="61"/>
      <c r="TAI648" s="104"/>
      <c r="TAJ648" s="60"/>
      <c r="TAK648" s="61"/>
      <c r="TAL648" s="104"/>
      <c r="TAM648" s="60"/>
      <c r="TAN648" s="61"/>
      <c r="TAO648" s="104"/>
      <c r="TAP648" s="60"/>
      <c r="TAQ648" s="61"/>
      <c r="TAR648" s="104"/>
      <c r="TAS648" s="60"/>
      <c r="TAT648" s="61"/>
      <c r="TAU648" s="104"/>
      <c r="TAV648" s="60"/>
      <c r="TAW648" s="61"/>
      <c r="TAX648" s="104"/>
      <c r="TAY648" s="60"/>
      <c r="TAZ648" s="61"/>
      <c r="TBA648" s="104"/>
      <c r="TBB648" s="60"/>
      <c r="TBC648" s="61"/>
      <c r="TBD648" s="104"/>
      <c r="TBE648" s="60"/>
      <c r="TBF648" s="61"/>
      <c r="TBG648" s="104"/>
      <c r="TBH648" s="60"/>
      <c r="TBI648" s="61"/>
      <c r="TBJ648" s="104"/>
      <c r="TBK648" s="60"/>
      <c r="TBL648" s="61"/>
      <c r="TBM648" s="104"/>
      <c r="TBN648" s="60"/>
      <c r="TBO648" s="61"/>
      <c r="TBP648" s="104"/>
      <c r="TBQ648" s="60"/>
      <c r="TBR648" s="61"/>
      <c r="TBS648" s="104"/>
      <c r="TBT648" s="60"/>
      <c r="TBU648" s="61"/>
      <c r="TBV648" s="104"/>
      <c r="TBW648" s="60"/>
      <c r="TBX648" s="61"/>
      <c r="TBY648" s="104"/>
      <c r="TBZ648" s="60"/>
      <c r="TCA648" s="61"/>
      <c r="TCB648" s="104"/>
      <c r="TCC648" s="60"/>
      <c r="TCD648" s="61"/>
      <c r="TCE648" s="104"/>
      <c r="TCF648" s="60"/>
      <c r="TCG648" s="61"/>
      <c r="TCH648" s="104"/>
      <c r="TCI648" s="60"/>
      <c r="TCJ648" s="61"/>
      <c r="TCK648" s="104"/>
      <c r="TCL648" s="60"/>
      <c r="TCM648" s="61"/>
      <c r="TCN648" s="104"/>
      <c r="TCO648" s="60"/>
      <c r="TCP648" s="61"/>
      <c r="TCQ648" s="104"/>
      <c r="TCR648" s="60"/>
      <c r="TCS648" s="61"/>
      <c r="TCT648" s="104"/>
      <c r="TCU648" s="60"/>
      <c r="TCV648" s="61"/>
      <c r="TCW648" s="104"/>
      <c r="TCX648" s="60"/>
      <c r="TCY648" s="61"/>
      <c r="TCZ648" s="104"/>
      <c r="TDA648" s="60"/>
      <c r="TDB648" s="61"/>
      <c r="TDC648" s="104"/>
      <c r="TDD648" s="60"/>
      <c r="TDE648" s="61"/>
      <c r="TDF648" s="104"/>
      <c r="TDG648" s="60"/>
      <c r="TDH648" s="61"/>
      <c r="TDI648" s="104"/>
      <c r="TDJ648" s="60"/>
      <c r="TDK648" s="61"/>
      <c r="TDL648" s="104"/>
      <c r="TDM648" s="60"/>
      <c r="TDN648" s="61"/>
      <c r="TDO648" s="104"/>
      <c r="TDP648" s="60"/>
      <c r="TDQ648" s="61"/>
      <c r="TDR648" s="104"/>
      <c r="TDS648" s="60"/>
      <c r="TDT648" s="61"/>
      <c r="TDU648" s="104"/>
      <c r="TDV648" s="60"/>
      <c r="TDW648" s="61"/>
      <c r="TDX648" s="104"/>
      <c r="TDY648" s="60"/>
      <c r="TDZ648" s="61"/>
      <c r="TEA648" s="104"/>
      <c r="TEB648" s="60"/>
      <c r="TEC648" s="61"/>
      <c r="TED648" s="104"/>
      <c r="TEE648" s="60"/>
      <c r="TEF648" s="61"/>
      <c r="TEG648" s="104"/>
      <c r="TEH648" s="60"/>
      <c r="TEI648" s="61"/>
      <c r="TEJ648" s="104"/>
      <c r="TEK648" s="60"/>
      <c r="TEL648" s="61"/>
      <c r="TEM648" s="104"/>
      <c r="TEN648" s="60"/>
      <c r="TEO648" s="61"/>
      <c r="TEP648" s="104"/>
      <c r="TEQ648" s="60"/>
      <c r="TER648" s="61"/>
      <c r="TES648" s="104"/>
      <c r="TET648" s="60"/>
      <c r="TEU648" s="61"/>
      <c r="TEV648" s="104"/>
      <c r="TEW648" s="60"/>
      <c r="TEX648" s="61"/>
      <c r="TEY648" s="104"/>
      <c r="TEZ648" s="60"/>
      <c r="TFA648" s="61"/>
      <c r="TFB648" s="104"/>
      <c r="TFC648" s="60"/>
      <c r="TFD648" s="61"/>
      <c r="TFE648" s="104"/>
      <c r="TFF648" s="60"/>
      <c r="TFG648" s="61"/>
      <c r="TFH648" s="104"/>
      <c r="TFI648" s="60"/>
      <c r="TFJ648" s="61"/>
      <c r="TFK648" s="104"/>
      <c r="TFL648" s="60"/>
      <c r="TFM648" s="61"/>
      <c r="TFN648" s="104"/>
      <c r="TFO648" s="60"/>
      <c r="TFP648" s="61"/>
      <c r="TFQ648" s="104"/>
      <c r="TFR648" s="60"/>
      <c r="TFS648" s="61"/>
      <c r="TFT648" s="104"/>
      <c r="TFU648" s="60"/>
      <c r="TFV648" s="61"/>
      <c r="TFW648" s="104"/>
      <c r="TFX648" s="60"/>
      <c r="TFY648" s="61"/>
      <c r="TFZ648" s="104"/>
      <c r="TGA648" s="60"/>
      <c r="TGB648" s="61"/>
      <c r="TGC648" s="104"/>
      <c r="TGD648" s="60"/>
      <c r="TGE648" s="61"/>
      <c r="TGF648" s="104"/>
      <c r="TGG648" s="60"/>
      <c r="TGH648" s="61"/>
      <c r="TGI648" s="104"/>
      <c r="TGJ648" s="60"/>
      <c r="TGK648" s="61"/>
      <c r="TGL648" s="104"/>
      <c r="TGM648" s="60"/>
      <c r="TGN648" s="61"/>
      <c r="TGO648" s="104"/>
      <c r="TGP648" s="60"/>
      <c r="TGQ648" s="61"/>
      <c r="TGR648" s="104"/>
      <c r="TGS648" s="60"/>
      <c r="TGT648" s="61"/>
      <c r="TGU648" s="104"/>
      <c r="TGV648" s="60"/>
      <c r="TGW648" s="61"/>
      <c r="TGX648" s="104"/>
      <c r="TGY648" s="60"/>
      <c r="TGZ648" s="61"/>
      <c r="THA648" s="104"/>
      <c r="THB648" s="60"/>
      <c r="THC648" s="61"/>
      <c r="THD648" s="104"/>
      <c r="THE648" s="60"/>
      <c r="THF648" s="61"/>
      <c r="THG648" s="104"/>
      <c r="THH648" s="60"/>
      <c r="THI648" s="61"/>
      <c r="THJ648" s="104"/>
      <c r="THK648" s="60"/>
      <c r="THL648" s="61"/>
      <c r="THM648" s="104"/>
      <c r="THN648" s="60"/>
      <c r="THO648" s="61"/>
      <c r="THP648" s="104"/>
      <c r="THQ648" s="60"/>
      <c r="THR648" s="61"/>
      <c r="THS648" s="104"/>
      <c r="THT648" s="60"/>
      <c r="THU648" s="61"/>
      <c r="THV648" s="104"/>
      <c r="THW648" s="60"/>
      <c r="THX648" s="61"/>
      <c r="THY648" s="104"/>
      <c r="THZ648" s="60"/>
      <c r="TIA648" s="61"/>
      <c r="TIB648" s="104"/>
      <c r="TIC648" s="60"/>
      <c r="TID648" s="61"/>
      <c r="TIE648" s="104"/>
      <c r="TIF648" s="60"/>
      <c r="TIG648" s="61"/>
      <c r="TIH648" s="104"/>
      <c r="TII648" s="60"/>
      <c r="TIJ648" s="61"/>
      <c r="TIK648" s="104"/>
      <c r="TIL648" s="60"/>
      <c r="TIM648" s="61"/>
      <c r="TIN648" s="104"/>
      <c r="TIO648" s="60"/>
      <c r="TIP648" s="61"/>
      <c r="TIQ648" s="104"/>
      <c r="TIR648" s="60"/>
      <c r="TIS648" s="61"/>
      <c r="TIT648" s="104"/>
      <c r="TIU648" s="60"/>
      <c r="TIV648" s="61"/>
      <c r="TIW648" s="104"/>
      <c r="TIX648" s="60"/>
      <c r="TIY648" s="61"/>
      <c r="TIZ648" s="104"/>
      <c r="TJA648" s="60"/>
      <c r="TJB648" s="61"/>
      <c r="TJC648" s="104"/>
      <c r="TJD648" s="60"/>
      <c r="TJE648" s="61"/>
      <c r="TJF648" s="104"/>
      <c r="TJG648" s="60"/>
      <c r="TJH648" s="61"/>
      <c r="TJI648" s="104"/>
      <c r="TJJ648" s="60"/>
      <c r="TJK648" s="61"/>
      <c r="TJL648" s="104"/>
      <c r="TJM648" s="60"/>
      <c r="TJN648" s="61"/>
      <c r="TJO648" s="104"/>
      <c r="TJP648" s="60"/>
      <c r="TJQ648" s="61"/>
      <c r="TJR648" s="104"/>
      <c r="TJS648" s="60"/>
      <c r="TJT648" s="61"/>
      <c r="TJU648" s="104"/>
      <c r="TJV648" s="60"/>
      <c r="TJW648" s="61"/>
      <c r="TJX648" s="104"/>
      <c r="TJY648" s="60"/>
      <c r="TJZ648" s="61"/>
      <c r="TKA648" s="104"/>
      <c r="TKB648" s="60"/>
      <c r="TKC648" s="61"/>
      <c r="TKD648" s="104"/>
      <c r="TKE648" s="60"/>
      <c r="TKF648" s="61"/>
      <c r="TKG648" s="104"/>
      <c r="TKH648" s="60"/>
      <c r="TKI648" s="61"/>
      <c r="TKJ648" s="104"/>
      <c r="TKK648" s="60"/>
      <c r="TKL648" s="61"/>
      <c r="TKM648" s="104"/>
      <c r="TKN648" s="60"/>
      <c r="TKO648" s="61"/>
      <c r="TKP648" s="104"/>
      <c r="TKQ648" s="60"/>
      <c r="TKR648" s="61"/>
      <c r="TKS648" s="104"/>
      <c r="TKT648" s="60"/>
      <c r="TKU648" s="61"/>
      <c r="TKV648" s="104"/>
      <c r="TKW648" s="60"/>
      <c r="TKX648" s="61"/>
      <c r="TKY648" s="104"/>
      <c r="TKZ648" s="60"/>
      <c r="TLA648" s="61"/>
      <c r="TLB648" s="104"/>
      <c r="TLC648" s="60"/>
      <c r="TLD648" s="61"/>
      <c r="TLE648" s="104"/>
      <c r="TLF648" s="60"/>
      <c r="TLG648" s="61"/>
      <c r="TLH648" s="104"/>
      <c r="TLI648" s="60"/>
      <c r="TLJ648" s="61"/>
      <c r="TLK648" s="104"/>
      <c r="TLL648" s="60"/>
      <c r="TLM648" s="61"/>
      <c r="TLN648" s="104"/>
      <c r="TLO648" s="60"/>
      <c r="TLP648" s="61"/>
      <c r="TLQ648" s="104"/>
      <c r="TLR648" s="60"/>
      <c r="TLS648" s="61"/>
      <c r="TLT648" s="104"/>
      <c r="TLU648" s="60"/>
      <c r="TLV648" s="61"/>
      <c r="TLW648" s="104"/>
      <c r="TLX648" s="60"/>
      <c r="TLY648" s="61"/>
      <c r="TLZ648" s="104"/>
      <c r="TMA648" s="60"/>
      <c r="TMB648" s="61"/>
      <c r="TMC648" s="104"/>
      <c r="TMD648" s="60"/>
      <c r="TME648" s="61"/>
      <c r="TMF648" s="104"/>
      <c r="TMG648" s="60"/>
      <c r="TMH648" s="61"/>
      <c r="TMI648" s="104"/>
      <c r="TMJ648" s="60"/>
      <c r="TMK648" s="61"/>
      <c r="TML648" s="104"/>
      <c r="TMM648" s="60"/>
      <c r="TMN648" s="61"/>
      <c r="TMO648" s="104"/>
      <c r="TMP648" s="60"/>
      <c r="TMQ648" s="61"/>
      <c r="TMR648" s="104"/>
      <c r="TMS648" s="60"/>
      <c r="TMT648" s="61"/>
      <c r="TMU648" s="104"/>
      <c r="TMV648" s="60"/>
      <c r="TMW648" s="61"/>
      <c r="TMX648" s="104"/>
      <c r="TMY648" s="60"/>
      <c r="TMZ648" s="61"/>
      <c r="TNA648" s="104"/>
      <c r="TNB648" s="60"/>
      <c r="TNC648" s="61"/>
      <c r="TND648" s="104"/>
      <c r="TNE648" s="60"/>
      <c r="TNF648" s="61"/>
      <c r="TNG648" s="104"/>
      <c r="TNH648" s="60"/>
      <c r="TNI648" s="61"/>
      <c r="TNJ648" s="104"/>
      <c r="TNK648" s="60"/>
      <c r="TNL648" s="61"/>
      <c r="TNM648" s="104"/>
      <c r="TNN648" s="60"/>
      <c r="TNO648" s="61"/>
      <c r="TNP648" s="104"/>
      <c r="TNQ648" s="60"/>
      <c r="TNR648" s="61"/>
      <c r="TNS648" s="104"/>
      <c r="TNT648" s="60"/>
      <c r="TNU648" s="61"/>
      <c r="TNV648" s="104"/>
      <c r="TNW648" s="60"/>
      <c r="TNX648" s="61"/>
      <c r="TNY648" s="104"/>
      <c r="TNZ648" s="60"/>
      <c r="TOA648" s="61"/>
      <c r="TOB648" s="104"/>
      <c r="TOC648" s="60"/>
      <c r="TOD648" s="61"/>
      <c r="TOE648" s="104"/>
      <c r="TOF648" s="60"/>
      <c r="TOG648" s="61"/>
      <c r="TOH648" s="104"/>
      <c r="TOI648" s="60"/>
      <c r="TOJ648" s="61"/>
      <c r="TOK648" s="104"/>
      <c r="TOL648" s="60"/>
      <c r="TOM648" s="61"/>
      <c r="TON648" s="104"/>
      <c r="TOO648" s="60"/>
      <c r="TOP648" s="61"/>
      <c r="TOQ648" s="104"/>
      <c r="TOR648" s="60"/>
      <c r="TOS648" s="61"/>
      <c r="TOT648" s="104"/>
      <c r="TOU648" s="60"/>
      <c r="TOV648" s="61"/>
      <c r="TOW648" s="104"/>
      <c r="TOX648" s="60"/>
      <c r="TOY648" s="61"/>
      <c r="TOZ648" s="104"/>
      <c r="TPA648" s="60"/>
      <c r="TPB648" s="61"/>
      <c r="TPC648" s="104"/>
      <c r="TPD648" s="60"/>
      <c r="TPE648" s="61"/>
      <c r="TPF648" s="104"/>
      <c r="TPG648" s="60"/>
      <c r="TPH648" s="61"/>
      <c r="TPI648" s="104"/>
      <c r="TPJ648" s="60"/>
      <c r="TPK648" s="61"/>
      <c r="TPL648" s="104"/>
      <c r="TPM648" s="60"/>
      <c r="TPN648" s="61"/>
      <c r="TPO648" s="104"/>
      <c r="TPP648" s="60"/>
      <c r="TPQ648" s="61"/>
      <c r="TPR648" s="104"/>
      <c r="TPS648" s="60"/>
      <c r="TPT648" s="61"/>
      <c r="TPU648" s="104"/>
      <c r="TPV648" s="60"/>
      <c r="TPW648" s="61"/>
      <c r="TPX648" s="104"/>
      <c r="TPY648" s="60"/>
      <c r="TPZ648" s="61"/>
      <c r="TQA648" s="104"/>
      <c r="TQB648" s="60"/>
      <c r="TQC648" s="61"/>
      <c r="TQD648" s="104"/>
      <c r="TQE648" s="60"/>
      <c r="TQF648" s="61"/>
      <c r="TQG648" s="104"/>
      <c r="TQH648" s="60"/>
      <c r="TQI648" s="61"/>
      <c r="TQJ648" s="104"/>
      <c r="TQK648" s="60"/>
      <c r="TQL648" s="61"/>
      <c r="TQM648" s="104"/>
      <c r="TQN648" s="60"/>
      <c r="TQO648" s="61"/>
      <c r="TQP648" s="104"/>
      <c r="TQQ648" s="60"/>
      <c r="TQR648" s="61"/>
      <c r="TQS648" s="104"/>
      <c r="TQT648" s="60"/>
      <c r="TQU648" s="61"/>
      <c r="TQV648" s="104"/>
      <c r="TQW648" s="60"/>
      <c r="TQX648" s="61"/>
      <c r="TQY648" s="104"/>
      <c r="TQZ648" s="60"/>
      <c r="TRA648" s="61"/>
      <c r="TRB648" s="104"/>
      <c r="TRC648" s="60"/>
      <c r="TRD648" s="61"/>
      <c r="TRE648" s="104"/>
      <c r="TRF648" s="60"/>
      <c r="TRG648" s="61"/>
      <c r="TRH648" s="104"/>
      <c r="TRI648" s="60"/>
      <c r="TRJ648" s="61"/>
      <c r="TRK648" s="104"/>
      <c r="TRL648" s="60"/>
      <c r="TRM648" s="61"/>
      <c r="TRN648" s="104"/>
      <c r="TRO648" s="60"/>
      <c r="TRP648" s="61"/>
      <c r="TRQ648" s="104"/>
      <c r="TRR648" s="60"/>
      <c r="TRS648" s="61"/>
      <c r="TRT648" s="104"/>
      <c r="TRU648" s="60"/>
      <c r="TRV648" s="61"/>
      <c r="TRW648" s="104"/>
      <c r="TRX648" s="60"/>
      <c r="TRY648" s="61"/>
      <c r="TRZ648" s="104"/>
      <c r="TSA648" s="60"/>
      <c r="TSB648" s="61"/>
      <c r="TSC648" s="104"/>
      <c r="TSD648" s="60"/>
      <c r="TSE648" s="61"/>
      <c r="TSF648" s="104"/>
      <c r="TSG648" s="60"/>
      <c r="TSH648" s="61"/>
      <c r="TSI648" s="104"/>
      <c r="TSJ648" s="60"/>
      <c r="TSK648" s="61"/>
      <c r="TSL648" s="104"/>
      <c r="TSM648" s="60"/>
      <c r="TSN648" s="61"/>
      <c r="TSO648" s="104"/>
      <c r="TSP648" s="60"/>
      <c r="TSQ648" s="61"/>
      <c r="TSR648" s="104"/>
      <c r="TSS648" s="60"/>
      <c r="TST648" s="61"/>
      <c r="TSU648" s="104"/>
      <c r="TSV648" s="60"/>
      <c r="TSW648" s="61"/>
      <c r="TSX648" s="104"/>
      <c r="TSY648" s="60"/>
      <c r="TSZ648" s="61"/>
      <c r="TTA648" s="104"/>
      <c r="TTB648" s="60"/>
      <c r="TTC648" s="61"/>
      <c r="TTD648" s="104"/>
      <c r="TTE648" s="60"/>
      <c r="TTF648" s="61"/>
      <c r="TTG648" s="104"/>
      <c r="TTH648" s="60"/>
      <c r="TTI648" s="61"/>
      <c r="TTJ648" s="104"/>
      <c r="TTK648" s="60"/>
      <c r="TTL648" s="61"/>
      <c r="TTM648" s="104"/>
      <c r="TTN648" s="60"/>
      <c r="TTO648" s="61"/>
      <c r="TTP648" s="104"/>
      <c r="TTQ648" s="60"/>
      <c r="TTR648" s="61"/>
      <c r="TTS648" s="104"/>
      <c r="TTT648" s="60"/>
      <c r="TTU648" s="61"/>
      <c r="TTV648" s="104"/>
      <c r="TTW648" s="60"/>
      <c r="TTX648" s="61"/>
      <c r="TTY648" s="104"/>
      <c r="TTZ648" s="60"/>
      <c r="TUA648" s="61"/>
      <c r="TUB648" s="104"/>
      <c r="TUC648" s="60"/>
      <c r="TUD648" s="61"/>
      <c r="TUE648" s="104"/>
      <c r="TUF648" s="60"/>
      <c r="TUG648" s="61"/>
      <c r="TUH648" s="104"/>
      <c r="TUI648" s="60"/>
      <c r="TUJ648" s="61"/>
      <c r="TUK648" s="104"/>
      <c r="TUL648" s="60"/>
      <c r="TUM648" s="61"/>
      <c r="TUN648" s="104"/>
      <c r="TUO648" s="60"/>
      <c r="TUP648" s="61"/>
      <c r="TUQ648" s="104"/>
      <c r="TUR648" s="60"/>
      <c r="TUS648" s="61"/>
      <c r="TUT648" s="104"/>
      <c r="TUU648" s="60"/>
      <c r="TUV648" s="61"/>
      <c r="TUW648" s="104"/>
      <c r="TUX648" s="60"/>
      <c r="TUY648" s="61"/>
      <c r="TUZ648" s="104"/>
      <c r="TVA648" s="60"/>
      <c r="TVB648" s="61"/>
      <c r="TVC648" s="104"/>
      <c r="TVD648" s="60"/>
      <c r="TVE648" s="61"/>
      <c r="TVF648" s="104"/>
      <c r="TVG648" s="60"/>
      <c r="TVH648" s="61"/>
      <c r="TVI648" s="104"/>
      <c r="TVJ648" s="60"/>
      <c r="TVK648" s="61"/>
      <c r="TVL648" s="104"/>
      <c r="TVM648" s="60"/>
      <c r="TVN648" s="61"/>
      <c r="TVO648" s="104"/>
      <c r="TVP648" s="60"/>
      <c r="TVQ648" s="61"/>
      <c r="TVR648" s="104"/>
      <c r="TVS648" s="60"/>
      <c r="TVT648" s="61"/>
      <c r="TVU648" s="104"/>
      <c r="TVV648" s="60"/>
      <c r="TVW648" s="61"/>
      <c r="TVX648" s="104"/>
      <c r="TVY648" s="60"/>
      <c r="TVZ648" s="61"/>
      <c r="TWA648" s="104"/>
      <c r="TWB648" s="60"/>
      <c r="TWC648" s="61"/>
      <c r="TWD648" s="104"/>
      <c r="TWE648" s="60"/>
      <c r="TWF648" s="61"/>
      <c r="TWG648" s="104"/>
      <c r="TWH648" s="60"/>
      <c r="TWI648" s="61"/>
      <c r="TWJ648" s="104"/>
      <c r="TWK648" s="60"/>
      <c r="TWL648" s="61"/>
      <c r="TWM648" s="104"/>
      <c r="TWN648" s="60"/>
      <c r="TWO648" s="61"/>
      <c r="TWP648" s="104"/>
      <c r="TWQ648" s="60"/>
      <c r="TWR648" s="61"/>
      <c r="TWS648" s="104"/>
      <c r="TWT648" s="60"/>
      <c r="TWU648" s="61"/>
      <c r="TWV648" s="104"/>
      <c r="TWW648" s="60"/>
      <c r="TWX648" s="61"/>
      <c r="TWY648" s="104"/>
      <c r="TWZ648" s="60"/>
      <c r="TXA648" s="61"/>
      <c r="TXB648" s="104"/>
      <c r="TXC648" s="60"/>
      <c r="TXD648" s="61"/>
      <c r="TXE648" s="104"/>
      <c r="TXF648" s="60"/>
      <c r="TXG648" s="61"/>
      <c r="TXH648" s="104"/>
      <c r="TXI648" s="60"/>
      <c r="TXJ648" s="61"/>
      <c r="TXK648" s="104"/>
      <c r="TXL648" s="60"/>
      <c r="TXM648" s="61"/>
      <c r="TXN648" s="104"/>
      <c r="TXO648" s="60"/>
      <c r="TXP648" s="61"/>
      <c r="TXQ648" s="104"/>
      <c r="TXR648" s="60"/>
      <c r="TXS648" s="61"/>
      <c r="TXT648" s="104"/>
      <c r="TXU648" s="60"/>
      <c r="TXV648" s="61"/>
      <c r="TXW648" s="104"/>
      <c r="TXX648" s="60"/>
      <c r="TXY648" s="61"/>
      <c r="TXZ648" s="104"/>
      <c r="TYA648" s="60"/>
      <c r="TYB648" s="61"/>
      <c r="TYC648" s="104"/>
      <c r="TYD648" s="60"/>
      <c r="TYE648" s="61"/>
      <c r="TYF648" s="104"/>
      <c r="TYG648" s="60"/>
      <c r="TYH648" s="61"/>
      <c r="TYI648" s="104"/>
      <c r="TYJ648" s="60"/>
      <c r="TYK648" s="61"/>
      <c r="TYL648" s="104"/>
      <c r="TYM648" s="60"/>
      <c r="TYN648" s="61"/>
      <c r="TYO648" s="104"/>
      <c r="TYP648" s="60"/>
      <c r="TYQ648" s="61"/>
      <c r="TYR648" s="104"/>
      <c r="TYS648" s="60"/>
      <c r="TYT648" s="61"/>
      <c r="TYU648" s="104"/>
      <c r="TYV648" s="60"/>
      <c r="TYW648" s="61"/>
      <c r="TYX648" s="104"/>
      <c r="TYY648" s="60"/>
      <c r="TYZ648" s="61"/>
      <c r="TZA648" s="104"/>
      <c r="TZB648" s="60"/>
      <c r="TZC648" s="61"/>
      <c r="TZD648" s="104"/>
      <c r="TZE648" s="60"/>
      <c r="TZF648" s="61"/>
      <c r="TZG648" s="104"/>
      <c r="TZH648" s="60"/>
      <c r="TZI648" s="61"/>
      <c r="TZJ648" s="104"/>
      <c r="TZK648" s="60"/>
      <c r="TZL648" s="61"/>
      <c r="TZM648" s="104"/>
      <c r="TZN648" s="60"/>
      <c r="TZO648" s="61"/>
      <c r="TZP648" s="104"/>
      <c r="TZQ648" s="60"/>
      <c r="TZR648" s="61"/>
      <c r="TZS648" s="104"/>
      <c r="TZT648" s="60"/>
      <c r="TZU648" s="61"/>
      <c r="TZV648" s="104"/>
      <c r="TZW648" s="60"/>
      <c r="TZX648" s="61"/>
      <c r="TZY648" s="104"/>
      <c r="TZZ648" s="60"/>
      <c r="UAA648" s="61"/>
      <c r="UAB648" s="104"/>
      <c r="UAC648" s="60"/>
      <c r="UAD648" s="61"/>
      <c r="UAE648" s="104"/>
      <c r="UAF648" s="60"/>
      <c r="UAG648" s="61"/>
      <c r="UAH648" s="104"/>
      <c r="UAI648" s="60"/>
      <c r="UAJ648" s="61"/>
      <c r="UAK648" s="104"/>
      <c r="UAL648" s="60"/>
      <c r="UAM648" s="61"/>
      <c r="UAN648" s="104"/>
      <c r="UAO648" s="60"/>
      <c r="UAP648" s="61"/>
      <c r="UAQ648" s="104"/>
      <c r="UAR648" s="60"/>
      <c r="UAS648" s="61"/>
      <c r="UAT648" s="104"/>
      <c r="UAU648" s="60"/>
      <c r="UAV648" s="61"/>
      <c r="UAW648" s="104"/>
      <c r="UAX648" s="60"/>
      <c r="UAY648" s="61"/>
      <c r="UAZ648" s="104"/>
      <c r="UBA648" s="60"/>
      <c r="UBB648" s="61"/>
      <c r="UBC648" s="104"/>
      <c r="UBD648" s="60"/>
      <c r="UBE648" s="61"/>
      <c r="UBF648" s="104"/>
      <c r="UBG648" s="60"/>
      <c r="UBH648" s="61"/>
      <c r="UBI648" s="104"/>
      <c r="UBJ648" s="60"/>
      <c r="UBK648" s="61"/>
      <c r="UBL648" s="104"/>
      <c r="UBM648" s="60"/>
      <c r="UBN648" s="61"/>
      <c r="UBO648" s="104"/>
      <c r="UBP648" s="60"/>
      <c r="UBQ648" s="61"/>
      <c r="UBR648" s="104"/>
      <c r="UBS648" s="60"/>
      <c r="UBT648" s="61"/>
      <c r="UBU648" s="104"/>
      <c r="UBV648" s="60"/>
      <c r="UBW648" s="61"/>
      <c r="UBX648" s="104"/>
      <c r="UBY648" s="60"/>
      <c r="UBZ648" s="61"/>
      <c r="UCA648" s="104"/>
      <c r="UCB648" s="60"/>
      <c r="UCC648" s="61"/>
      <c r="UCD648" s="104"/>
      <c r="UCE648" s="60"/>
      <c r="UCF648" s="61"/>
      <c r="UCG648" s="104"/>
      <c r="UCH648" s="60"/>
      <c r="UCI648" s="61"/>
      <c r="UCJ648" s="104"/>
      <c r="UCK648" s="60"/>
      <c r="UCL648" s="61"/>
      <c r="UCM648" s="104"/>
      <c r="UCN648" s="60"/>
      <c r="UCO648" s="61"/>
      <c r="UCP648" s="104"/>
      <c r="UCQ648" s="60"/>
      <c r="UCR648" s="61"/>
      <c r="UCS648" s="104"/>
      <c r="UCT648" s="60"/>
      <c r="UCU648" s="61"/>
      <c r="UCV648" s="104"/>
      <c r="UCW648" s="60"/>
      <c r="UCX648" s="61"/>
      <c r="UCY648" s="104"/>
      <c r="UCZ648" s="60"/>
      <c r="UDA648" s="61"/>
      <c r="UDB648" s="104"/>
      <c r="UDC648" s="60"/>
      <c r="UDD648" s="61"/>
      <c r="UDE648" s="104"/>
      <c r="UDF648" s="60"/>
      <c r="UDG648" s="61"/>
      <c r="UDH648" s="104"/>
      <c r="UDI648" s="60"/>
      <c r="UDJ648" s="61"/>
      <c r="UDK648" s="104"/>
      <c r="UDL648" s="60"/>
      <c r="UDM648" s="61"/>
      <c r="UDN648" s="104"/>
      <c r="UDO648" s="60"/>
      <c r="UDP648" s="61"/>
      <c r="UDQ648" s="104"/>
      <c r="UDR648" s="60"/>
      <c r="UDS648" s="61"/>
      <c r="UDT648" s="104"/>
      <c r="UDU648" s="60"/>
      <c r="UDV648" s="61"/>
      <c r="UDW648" s="104"/>
      <c r="UDX648" s="60"/>
      <c r="UDY648" s="61"/>
      <c r="UDZ648" s="104"/>
      <c r="UEA648" s="60"/>
      <c r="UEB648" s="61"/>
      <c r="UEC648" s="104"/>
      <c r="UED648" s="60"/>
      <c r="UEE648" s="61"/>
      <c r="UEF648" s="104"/>
      <c r="UEG648" s="60"/>
      <c r="UEH648" s="61"/>
      <c r="UEI648" s="104"/>
      <c r="UEJ648" s="60"/>
      <c r="UEK648" s="61"/>
      <c r="UEL648" s="104"/>
      <c r="UEM648" s="60"/>
      <c r="UEN648" s="61"/>
      <c r="UEO648" s="104"/>
      <c r="UEP648" s="60"/>
      <c r="UEQ648" s="61"/>
      <c r="UER648" s="104"/>
      <c r="UES648" s="60"/>
      <c r="UET648" s="61"/>
      <c r="UEU648" s="104"/>
      <c r="UEV648" s="60"/>
      <c r="UEW648" s="61"/>
      <c r="UEX648" s="104"/>
      <c r="UEY648" s="60"/>
      <c r="UEZ648" s="61"/>
      <c r="UFA648" s="104"/>
      <c r="UFB648" s="60"/>
      <c r="UFC648" s="61"/>
      <c r="UFD648" s="104"/>
      <c r="UFE648" s="60"/>
      <c r="UFF648" s="61"/>
      <c r="UFG648" s="104"/>
      <c r="UFH648" s="60"/>
      <c r="UFI648" s="61"/>
      <c r="UFJ648" s="104"/>
      <c r="UFK648" s="60"/>
      <c r="UFL648" s="61"/>
      <c r="UFM648" s="104"/>
      <c r="UFN648" s="60"/>
      <c r="UFO648" s="61"/>
      <c r="UFP648" s="104"/>
      <c r="UFQ648" s="60"/>
      <c r="UFR648" s="61"/>
      <c r="UFS648" s="104"/>
      <c r="UFT648" s="60"/>
      <c r="UFU648" s="61"/>
      <c r="UFV648" s="104"/>
      <c r="UFW648" s="60"/>
      <c r="UFX648" s="61"/>
      <c r="UFY648" s="104"/>
      <c r="UFZ648" s="60"/>
      <c r="UGA648" s="61"/>
      <c r="UGB648" s="104"/>
      <c r="UGC648" s="60"/>
      <c r="UGD648" s="61"/>
      <c r="UGE648" s="104"/>
      <c r="UGF648" s="60"/>
      <c r="UGG648" s="61"/>
      <c r="UGH648" s="104"/>
      <c r="UGI648" s="60"/>
      <c r="UGJ648" s="61"/>
      <c r="UGK648" s="104"/>
      <c r="UGL648" s="60"/>
      <c r="UGM648" s="61"/>
      <c r="UGN648" s="104"/>
      <c r="UGO648" s="60"/>
      <c r="UGP648" s="61"/>
      <c r="UGQ648" s="104"/>
      <c r="UGR648" s="60"/>
      <c r="UGS648" s="61"/>
      <c r="UGT648" s="104"/>
      <c r="UGU648" s="60"/>
      <c r="UGV648" s="61"/>
      <c r="UGW648" s="104"/>
      <c r="UGX648" s="60"/>
      <c r="UGY648" s="61"/>
      <c r="UGZ648" s="104"/>
      <c r="UHA648" s="60"/>
      <c r="UHB648" s="61"/>
      <c r="UHC648" s="104"/>
      <c r="UHD648" s="60"/>
      <c r="UHE648" s="61"/>
      <c r="UHF648" s="104"/>
      <c r="UHG648" s="60"/>
      <c r="UHH648" s="61"/>
      <c r="UHI648" s="104"/>
      <c r="UHJ648" s="60"/>
      <c r="UHK648" s="61"/>
      <c r="UHL648" s="104"/>
      <c r="UHM648" s="60"/>
      <c r="UHN648" s="61"/>
      <c r="UHO648" s="104"/>
      <c r="UHP648" s="60"/>
      <c r="UHQ648" s="61"/>
      <c r="UHR648" s="104"/>
      <c r="UHS648" s="60"/>
      <c r="UHT648" s="61"/>
      <c r="UHU648" s="104"/>
      <c r="UHV648" s="60"/>
      <c r="UHW648" s="61"/>
      <c r="UHX648" s="104"/>
      <c r="UHY648" s="60"/>
      <c r="UHZ648" s="61"/>
      <c r="UIA648" s="104"/>
      <c r="UIB648" s="60"/>
      <c r="UIC648" s="61"/>
      <c r="UID648" s="104"/>
      <c r="UIE648" s="60"/>
      <c r="UIF648" s="61"/>
      <c r="UIG648" s="104"/>
      <c r="UIH648" s="60"/>
      <c r="UII648" s="61"/>
      <c r="UIJ648" s="104"/>
      <c r="UIK648" s="60"/>
      <c r="UIL648" s="61"/>
      <c r="UIM648" s="104"/>
      <c r="UIN648" s="60"/>
      <c r="UIO648" s="61"/>
      <c r="UIP648" s="104"/>
      <c r="UIQ648" s="60"/>
      <c r="UIR648" s="61"/>
      <c r="UIS648" s="104"/>
      <c r="UIT648" s="60"/>
      <c r="UIU648" s="61"/>
      <c r="UIV648" s="104"/>
      <c r="UIW648" s="60"/>
      <c r="UIX648" s="61"/>
      <c r="UIY648" s="104"/>
      <c r="UIZ648" s="60"/>
      <c r="UJA648" s="61"/>
      <c r="UJB648" s="104"/>
      <c r="UJC648" s="60"/>
      <c r="UJD648" s="61"/>
      <c r="UJE648" s="104"/>
      <c r="UJF648" s="60"/>
      <c r="UJG648" s="61"/>
      <c r="UJH648" s="104"/>
      <c r="UJI648" s="60"/>
      <c r="UJJ648" s="61"/>
      <c r="UJK648" s="104"/>
      <c r="UJL648" s="60"/>
      <c r="UJM648" s="61"/>
      <c r="UJN648" s="104"/>
      <c r="UJO648" s="60"/>
      <c r="UJP648" s="61"/>
      <c r="UJQ648" s="104"/>
      <c r="UJR648" s="60"/>
      <c r="UJS648" s="61"/>
      <c r="UJT648" s="104"/>
      <c r="UJU648" s="60"/>
      <c r="UJV648" s="61"/>
      <c r="UJW648" s="104"/>
      <c r="UJX648" s="60"/>
      <c r="UJY648" s="61"/>
      <c r="UJZ648" s="104"/>
      <c r="UKA648" s="60"/>
      <c r="UKB648" s="61"/>
      <c r="UKC648" s="104"/>
      <c r="UKD648" s="60"/>
      <c r="UKE648" s="61"/>
      <c r="UKF648" s="104"/>
      <c r="UKG648" s="60"/>
      <c r="UKH648" s="61"/>
      <c r="UKI648" s="104"/>
      <c r="UKJ648" s="60"/>
      <c r="UKK648" s="61"/>
      <c r="UKL648" s="104"/>
      <c r="UKM648" s="60"/>
      <c r="UKN648" s="61"/>
      <c r="UKO648" s="104"/>
      <c r="UKP648" s="60"/>
      <c r="UKQ648" s="61"/>
      <c r="UKR648" s="104"/>
      <c r="UKS648" s="60"/>
      <c r="UKT648" s="61"/>
      <c r="UKU648" s="104"/>
      <c r="UKV648" s="60"/>
      <c r="UKW648" s="61"/>
      <c r="UKX648" s="104"/>
      <c r="UKY648" s="60"/>
      <c r="UKZ648" s="61"/>
      <c r="ULA648" s="104"/>
      <c r="ULB648" s="60"/>
      <c r="ULC648" s="61"/>
      <c r="ULD648" s="104"/>
      <c r="ULE648" s="60"/>
      <c r="ULF648" s="61"/>
      <c r="ULG648" s="104"/>
      <c r="ULH648" s="60"/>
      <c r="ULI648" s="61"/>
      <c r="ULJ648" s="104"/>
      <c r="ULK648" s="60"/>
      <c r="ULL648" s="61"/>
      <c r="ULM648" s="104"/>
      <c r="ULN648" s="60"/>
      <c r="ULO648" s="61"/>
      <c r="ULP648" s="104"/>
      <c r="ULQ648" s="60"/>
      <c r="ULR648" s="61"/>
      <c r="ULS648" s="104"/>
      <c r="ULT648" s="60"/>
      <c r="ULU648" s="61"/>
      <c r="ULV648" s="104"/>
      <c r="ULW648" s="60"/>
      <c r="ULX648" s="61"/>
      <c r="ULY648" s="104"/>
      <c r="ULZ648" s="60"/>
      <c r="UMA648" s="61"/>
      <c r="UMB648" s="104"/>
      <c r="UMC648" s="60"/>
      <c r="UMD648" s="61"/>
      <c r="UME648" s="104"/>
      <c r="UMF648" s="60"/>
      <c r="UMG648" s="61"/>
      <c r="UMH648" s="104"/>
      <c r="UMI648" s="60"/>
      <c r="UMJ648" s="61"/>
      <c r="UMK648" s="104"/>
      <c r="UML648" s="60"/>
      <c r="UMM648" s="61"/>
      <c r="UMN648" s="104"/>
      <c r="UMO648" s="60"/>
      <c r="UMP648" s="61"/>
      <c r="UMQ648" s="104"/>
      <c r="UMR648" s="60"/>
      <c r="UMS648" s="61"/>
      <c r="UMT648" s="104"/>
      <c r="UMU648" s="60"/>
      <c r="UMV648" s="61"/>
      <c r="UMW648" s="104"/>
      <c r="UMX648" s="60"/>
      <c r="UMY648" s="61"/>
      <c r="UMZ648" s="104"/>
      <c r="UNA648" s="60"/>
      <c r="UNB648" s="61"/>
      <c r="UNC648" s="104"/>
      <c r="UND648" s="60"/>
      <c r="UNE648" s="61"/>
      <c r="UNF648" s="104"/>
      <c r="UNG648" s="60"/>
      <c r="UNH648" s="61"/>
      <c r="UNI648" s="104"/>
      <c r="UNJ648" s="60"/>
      <c r="UNK648" s="61"/>
      <c r="UNL648" s="104"/>
      <c r="UNM648" s="60"/>
      <c r="UNN648" s="61"/>
      <c r="UNO648" s="104"/>
      <c r="UNP648" s="60"/>
      <c r="UNQ648" s="61"/>
      <c r="UNR648" s="104"/>
      <c r="UNS648" s="60"/>
      <c r="UNT648" s="61"/>
      <c r="UNU648" s="104"/>
      <c r="UNV648" s="60"/>
      <c r="UNW648" s="61"/>
      <c r="UNX648" s="104"/>
      <c r="UNY648" s="60"/>
      <c r="UNZ648" s="61"/>
      <c r="UOA648" s="104"/>
      <c r="UOB648" s="60"/>
      <c r="UOC648" s="61"/>
      <c r="UOD648" s="104"/>
      <c r="UOE648" s="60"/>
      <c r="UOF648" s="61"/>
      <c r="UOG648" s="104"/>
      <c r="UOH648" s="60"/>
      <c r="UOI648" s="61"/>
      <c r="UOJ648" s="104"/>
      <c r="UOK648" s="60"/>
      <c r="UOL648" s="61"/>
      <c r="UOM648" s="104"/>
      <c r="UON648" s="60"/>
      <c r="UOO648" s="61"/>
      <c r="UOP648" s="104"/>
      <c r="UOQ648" s="60"/>
      <c r="UOR648" s="61"/>
      <c r="UOS648" s="104"/>
      <c r="UOT648" s="60"/>
      <c r="UOU648" s="61"/>
      <c r="UOV648" s="104"/>
      <c r="UOW648" s="60"/>
      <c r="UOX648" s="61"/>
      <c r="UOY648" s="104"/>
      <c r="UOZ648" s="60"/>
      <c r="UPA648" s="61"/>
      <c r="UPB648" s="104"/>
      <c r="UPC648" s="60"/>
      <c r="UPD648" s="61"/>
      <c r="UPE648" s="104"/>
      <c r="UPF648" s="60"/>
      <c r="UPG648" s="61"/>
      <c r="UPH648" s="104"/>
      <c r="UPI648" s="60"/>
      <c r="UPJ648" s="61"/>
      <c r="UPK648" s="104"/>
      <c r="UPL648" s="60"/>
      <c r="UPM648" s="61"/>
      <c r="UPN648" s="104"/>
      <c r="UPO648" s="60"/>
      <c r="UPP648" s="61"/>
      <c r="UPQ648" s="104"/>
      <c r="UPR648" s="60"/>
      <c r="UPS648" s="61"/>
      <c r="UPT648" s="104"/>
      <c r="UPU648" s="60"/>
      <c r="UPV648" s="61"/>
      <c r="UPW648" s="104"/>
      <c r="UPX648" s="60"/>
      <c r="UPY648" s="61"/>
      <c r="UPZ648" s="104"/>
      <c r="UQA648" s="60"/>
      <c r="UQB648" s="61"/>
      <c r="UQC648" s="104"/>
      <c r="UQD648" s="60"/>
      <c r="UQE648" s="61"/>
      <c r="UQF648" s="104"/>
      <c r="UQG648" s="60"/>
      <c r="UQH648" s="61"/>
      <c r="UQI648" s="104"/>
      <c r="UQJ648" s="60"/>
      <c r="UQK648" s="61"/>
      <c r="UQL648" s="104"/>
      <c r="UQM648" s="60"/>
      <c r="UQN648" s="61"/>
      <c r="UQO648" s="104"/>
      <c r="UQP648" s="60"/>
      <c r="UQQ648" s="61"/>
      <c r="UQR648" s="104"/>
      <c r="UQS648" s="60"/>
      <c r="UQT648" s="61"/>
      <c r="UQU648" s="104"/>
      <c r="UQV648" s="60"/>
      <c r="UQW648" s="61"/>
      <c r="UQX648" s="104"/>
      <c r="UQY648" s="60"/>
      <c r="UQZ648" s="61"/>
      <c r="URA648" s="104"/>
      <c r="URB648" s="60"/>
      <c r="URC648" s="61"/>
      <c r="URD648" s="104"/>
      <c r="URE648" s="60"/>
      <c r="URF648" s="61"/>
      <c r="URG648" s="104"/>
      <c r="URH648" s="60"/>
      <c r="URI648" s="61"/>
      <c r="URJ648" s="104"/>
      <c r="URK648" s="60"/>
      <c r="URL648" s="61"/>
      <c r="URM648" s="104"/>
      <c r="URN648" s="60"/>
      <c r="URO648" s="61"/>
      <c r="URP648" s="104"/>
      <c r="URQ648" s="60"/>
      <c r="URR648" s="61"/>
      <c r="URS648" s="104"/>
      <c r="URT648" s="60"/>
      <c r="URU648" s="61"/>
      <c r="URV648" s="104"/>
      <c r="URW648" s="60"/>
      <c r="URX648" s="61"/>
      <c r="URY648" s="104"/>
      <c r="URZ648" s="60"/>
      <c r="USA648" s="61"/>
      <c r="USB648" s="104"/>
      <c r="USC648" s="60"/>
      <c r="USD648" s="61"/>
      <c r="USE648" s="104"/>
      <c r="USF648" s="60"/>
      <c r="USG648" s="61"/>
      <c r="USH648" s="104"/>
      <c r="USI648" s="60"/>
      <c r="USJ648" s="61"/>
      <c r="USK648" s="104"/>
      <c r="USL648" s="60"/>
      <c r="USM648" s="61"/>
      <c r="USN648" s="104"/>
      <c r="USO648" s="60"/>
      <c r="USP648" s="61"/>
      <c r="USQ648" s="104"/>
      <c r="USR648" s="60"/>
      <c r="USS648" s="61"/>
      <c r="UST648" s="104"/>
      <c r="USU648" s="60"/>
      <c r="USV648" s="61"/>
      <c r="USW648" s="104"/>
      <c r="USX648" s="60"/>
      <c r="USY648" s="61"/>
      <c r="USZ648" s="104"/>
      <c r="UTA648" s="60"/>
      <c r="UTB648" s="61"/>
      <c r="UTC648" s="104"/>
      <c r="UTD648" s="60"/>
      <c r="UTE648" s="61"/>
      <c r="UTF648" s="104"/>
      <c r="UTG648" s="60"/>
      <c r="UTH648" s="61"/>
      <c r="UTI648" s="104"/>
      <c r="UTJ648" s="60"/>
      <c r="UTK648" s="61"/>
      <c r="UTL648" s="104"/>
      <c r="UTM648" s="60"/>
      <c r="UTN648" s="61"/>
      <c r="UTO648" s="104"/>
      <c r="UTP648" s="60"/>
      <c r="UTQ648" s="61"/>
      <c r="UTR648" s="104"/>
      <c r="UTS648" s="60"/>
      <c r="UTT648" s="61"/>
      <c r="UTU648" s="104"/>
      <c r="UTV648" s="60"/>
      <c r="UTW648" s="61"/>
      <c r="UTX648" s="104"/>
      <c r="UTY648" s="60"/>
      <c r="UTZ648" s="61"/>
      <c r="UUA648" s="104"/>
      <c r="UUB648" s="60"/>
      <c r="UUC648" s="61"/>
      <c r="UUD648" s="104"/>
      <c r="UUE648" s="60"/>
      <c r="UUF648" s="61"/>
      <c r="UUG648" s="104"/>
      <c r="UUH648" s="60"/>
      <c r="UUI648" s="61"/>
      <c r="UUJ648" s="104"/>
      <c r="UUK648" s="60"/>
      <c r="UUL648" s="61"/>
      <c r="UUM648" s="104"/>
      <c r="UUN648" s="60"/>
      <c r="UUO648" s="61"/>
      <c r="UUP648" s="104"/>
      <c r="UUQ648" s="60"/>
      <c r="UUR648" s="61"/>
      <c r="UUS648" s="104"/>
      <c r="UUT648" s="60"/>
      <c r="UUU648" s="61"/>
      <c r="UUV648" s="104"/>
      <c r="UUW648" s="60"/>
      <c r="UUX648" s="61"/>
      <c r="UUY648" s="104"/>
      <c r="UUZ648" s="60"/>
      <c r="UVA648" s="61"/>
      <c r="UVB648" s="104"/>
      <c r="UVC648" s="60"/>
      <c r="UVD648" s="61"/>
      <c r="UVE648" s="104"/>
      <c r="UVF648" s="60"/>
      <c r="UVG648" s="61"/>
      <c r="UVH648" s="104"/>
      <c r="UVI648" s="60"/>
      <c r="UVJ648" s="61"/>
      <c r="UVK648" s="104"/>
      <c r="UVL648" s="60"/>
      <c r="UVM648" s="61"/>
      <c r="UVN648" s="104"/>
      <c r="UVO648" s="60"/>
      <c r="UVP648" s="61"/>
      <c r="UVQ648" s="104"/>
      <c r="UVR648" s="60"/>
      <c r="UVS648" s="61"/>
      <c r="UVT648" s="104"/>
      <c r="UVU648" s="60"/>
      <c r="UVV648" s="61"/>
      <c r="UVW648" s="104"/>
      <c r="UVX648" s="60"/>
      <c r="UVY648" s="61"/>
      <c r="UVZ648" s="104"/>
      <c r="UWA648" s="60"/>
      <c r="UWB648" s="61"/>
      <c r="UWC648" s="104"/>
      <c r="UWD648" s="60"/>
      <c r="UWE648" s="61"/>
      <c r="UWF648" s="104"/>
      <c r="UWG648" s="60"/>
      <c r="UWH648" s="61"/>
      <c r="UWI648" s="104"/>
      <c r="UWJ648" s="60"/>
      <c r="UWK648" s="61"/>
      <c r="UWL648" s="104"/>
      <c r="UWM648" s="60"/>
      <c r="UWN648" s="61"/>
      <c r="UWO648" s="104"/>
      <c r="UWP648" s="60"/>
      <c r="UWQ648" s="61"/>
      <c r="UWR648" s="104"/>
      <c r="UWS648" s="60"/>
      <c r="UWT648" s="61"/>
      <c r="UWU648" s="104"/>
      <c r="UWV648" s="60"/>
      <c r="UWW648" s="61"/>
      <c r="UWX648" s="104"/>
      <c r="UWY648" s="60"/>
      <c r="UWZ648" s="61"/>
      <c r="UXA648" s="104"/>
      <c r="UXB648" s="60"/>
      <c r="UXC648" s="61"/>
      <c r="UXD648" s="104"/>
      <c r="UXE648" s="60"/>
      <c r="UXF648" s="61"/>
      <c r="UXG648" s="104"/>
      <c r="UXH648" s="60"/>
      <c r="UXI648" s="61"/>
      <c r="UXJ648" s="104"/>
      <c r="UXK648" s="60"/>
      <c r="UXL648" s="61"/>
      <c r="UXM648" s="104"/>
      <c r="UXN648" s="60"/>
      <c r="UXO648" s="61"/>
      <c r="UXP648" s="104"/>
      <c r="UXQ648" s="60"/>
      <c r="UXR648" s="61"/>
      <c r="UXS648" s="104"/>
      <c r="UXT648" s="60"/>
      <c r="UXU648" s="61"/>
      <c r="UXV648" s="104"/>
      <c r="UXW648" s="60"/>
      <c r="UXX648" s="61"/>
      <c r="UXY648" s="104"/>
      <c r="UXZ648" s="60"/>
      <c r="UYA648" s="61"/>
      <c r="UYB648" s="104"/>
      <c r="UYC648" s="60"/>
      <c r="UYD648" s="61"/>
      <c r="UYE648" s="104"/>
      <c r="UYF648" s="60"/>
      <c r="UYG648" s="61"/>
      <c r="UYH648" s="104"/>
      <c r="UYI648" s="60"/>
      <c r="UYJ648" s="61"/>
      <c r="UYK648" s="104"/>
      <c r="UYL648" s="60"/>
      <c r="UYM648" s="61"/>
      <c r="UYN648" s="104"/>
      <c r="UYO648" s="60"/>
      <c r="UYP648" s="61"/>
      <c r="UYQ648" s="104"/>
      <c r="UYR648" s="60"/>
      <c r="UYS648" s="61"/>
      <c r="UYT648" s="104"/>
      <c r="UYU648" s="60"/>
      <c r="UYV648" s="61"/>
      <c r="UYW648" s="104"/>
      <c r="UYX648" s="60"/>
      <c r="UYY648" s="61"/>
      <c r="UYZ648" s="104"/>
      <c r="UZA648" s="60"/>
      <c r="UZB648" s="61"/>
      <c r="UZC648" s="104"/>
      <c r="UZD648" s="60"/>
      <c r="UZE648" s="61"/>
      <c r="UZF648" s="104"/>
      <c r="UZG648" s="60"/>
      <c r="UZH648" s="61"/>
      <c r="UZI648" s="104"/>
      <c r="UZJ648" s="60"/>
      <c r="UZK648" s="61"/>
      <c r="UZL648" s="104"/>
      <c r="UZM648" s="60"/>
      <c r="UZN648" s="61"/>
      <c r="UZO648" s="104"/>
      <c r="UZP648" s="60"/>
      <c r="UZQ648" s="61"/>
      <c r="UZR648" s="104"/>
      <c r="UZS648" s="60"/>
      <c r="UZT648" s="61"/>
      <c r="UZU648" s="104"/>
      <c r="UZV648" s="60"/>
      <c r="UZW648" s="61"/>
      <c r="UZX648" s="104"/>
      <c r="UZY648" s="60"/>
      <c r="UZZ648" s="61"/>
      <c r="VAA648" s="104"/>
      <c r="VAB648" s="60"/>
      <c r="VAC648" s="61"/>
      <c r="VAD648" s="104"/>
      <c r="VAE648" s="60"/>
      <c r="VAF648" s="61"/>
      <c r="VAG648" s="104"/>
      <c r="VAH648" s="60"/>
      <c r="VAI648" s="61"/>
      <c r="VAJ648" s="104"/>
      <c r="VAK648" s="60"/>
      <c r="VAL648" s="61"/>
      <c r="VAM648" s="104"/>
      <c r="VAN648" s="60"/>
      <c r="VAO648" s="61"/>
      <c r="VAP648" s="104"/>
      <c r="VAQ648" s="60"/>
      <c r="VAR648" s="61"/>
      <c r="VAS648" s="104"/>
      <c r="VAT648" s="60"/>
      <c r="VAU648" s="61"/>
      <c r="VAV648" s="104"/>
      <c r="VAW648" s="60"/>
      <c r="VAX648" s="61"/>
      <c r="VAY648" s="104"/>
      <c r="VAZ648" s="60"/>
      <c r="VBA648" s="61"/>
      <c r="VBB648" s="104"/>
      <c r="VBC648" s="60"/>
      <c r="VBD648" s="61"/>
      <c r="VBE648" s="104"/>
      <c r="VBF648" s="60"/>
      <c r="VBG648" s="61"/>
      <c r="VBH648" s="104"/>
      <c r="VBI648" s="60"/>
      <c r="VBJ648" s="61"/>
      <c r="VBK648" s="104"/>
      <c r="VBL648" s="60"/>
      <c r="VBM648" s="61"/>
      <c r="VBN648" s="104"/>
      <c r="VBO648" s="60"/>
      <c r="VBP648" s="61"/>
      <c r="VBQ648" s="104"/>
      <c r="VBR648" s="60"/>
      <c r="VBS648" s="61"/>
      <c r="VBT648" s="104"/>
      <c r="VBU648" s="60"/>
      <c r="VBV648" s="61"/>
      <c r="VBW648" s="104"/>
      <c r="VBX648" s="60"/>
      <c r="VBY648" s="61"/>
      <c r="VBZ648" s="104"/>
      <c r="VCA648" s="60"/>
      <c r="VCB648" s="61"/>
      <c r="VCC648" s="104"/>
      <c r="VCD648" s="60"/>
      <c r="VCE648" s="61"/>
      <c r="VCF648" s="104"/>
      <c r="VCG648" s="60"/>
      <c r="VCH648" s="61"/>
      <c r="VCI648" s="104"/>
      <c r="VCJ648" s="60"/>
      <c r="VCK648" s="61"/>
      <c r="VCL648" s="104"/>
      <c r="VCM648" s="60"/>
      <c r="VCN648" s="61"/>
      <c r="VCO648" s="104"/>
      <c r="VCP648" s="60"/>
      <c r="VCQ648" s="61"/>
      <c r="VCR648" s="104"/>
      <c r="VCS648" s="60"/>
      <c r="VCT648" s="61"/>
      <c r="VCU648" s="104"/>
      <c r="VCV648" s="60"/>
      <c r="VCW648" s="61"/>
      <c r="VCX648" s="104"/>
      <c r="VCY648" s="60"/>
      <c r="VCZ648" s="61"/>
      <c r="VDA648" s="104"/>
      <c r="VDB648" s="60"/>
      <c r="VDC648" s="61"/>
      <c r="VDD648" s="104"/>
      <c r="VDE648" s="60"/>
      <c r="VDF648" s="61"/>
      <c r="VDG648" s="104"/>
      <c r="VDH648" s="60"/>
      <c r="VDI648" s="61"/>
      <c r="VDJ648" s="104"/>
      <c r="VDK648" s="60"/>
      <c r="VDL648" s="61"/>
      <c r="VDM648" s="104"/>
      <c r="VDN648" s="60"/>
      <c r="VDO648" s="61"/>
      <c r="VDP648" s="104"/>
      <c r="VDQ648" s="60"/>
      <c r="VDR648" s="61"/>
      <c r="VDS648" s="104"/>
      <c r="VDT648" s="60"/>
      <c r="VDU648" s="61"/>
      <c r="VDV648" s="104"/>
      <c r="VDW648" s="60"/>
      <c r="VDX648" s="61"/>
      <c r="VDY648" s="104"/>
      <c r="VDZ648" s="60"/>
      <c r="VEA648" s="61"/>
      <c r="VEB648" s="104"/>
      <c r="VEC648" s="60"/>
      <c r="VED648" s="61"/>
      <c r="VEE648" s="104"/>
      <c r="VEF648" s="60"/>
      <c r="VEG648" s="61"/>
      <c r="VEH648" s="104"/>
      <c r="VEI648" s="60"/>
      <c r="VEJ648" s="61"/>
      <c r="VEK648" s="104"/>
      <c r="VEL648" s="60"/>
      <c r="VEM648" s="61"/>
      <c r="VEN648" s="104"/>
      <c r="VEO648" s="60"/>
      <c r="VEP648" s="61"/>
      <c r="VEQ648" s="104"/>
      <c r="VER648" s="60"/>
      <c r="VES648" s="61"/>
      <c r="VET648" s="104"/>
      <c r="VEU648" s="60"/>
      <c r="VEV648" s="61"/>
      <c r="VEW648" s="104"/>
      <c r="VEX648" s="60"/>
      <c r="VEY648" s="61"/>
      <c r="VEZ648" s="104"/>
      <c r="VFA648" s="60"/>
      <c r="VFB648" s="61"/>
      <c r="VFC648" s="104"/>
      <c r="VFD648" s="60"/>
      <c r="VFE648" s="61"/>
      <c r="VFF648" s="104"/>
      <c r="VFG648" s="60"/>
      <c r="VFH648" s="61"/>
      <c r="VFI648" s="104"/>
      <c r="VFJ648" s="60"/>
      <c r="VFK648" s="61"/>
      <c r="VFL648" s="104"/>
      <c r="VFM648" s="60"/>
      <c r="VFN648" s="61"/>
      <c r="VFO648" s="104"/>
      <c r="VFP648" s="60"/>
      <c r="VFQ648" s="61"/>
      <c r="VFR648" s="104"/>
      <c r="VFS648" s="60"/>
      <c r="VFT648" s="61"/>
      <c r="VFU648" s="104"/>
      <c r="VFV648" s="60"/>
      <c r="VFW648" s="61"/>
      <c r="VFX648" s="104"/>
      <c r="VFY648" s="60"/>
      <c r="VFZ648" s="61"/>
      <c r="VGA648" s="104"/>
      <c r="VGB648" s="60"/>
      <c r="VGC648" s="61"/>
      <c r="VGD648" s="104"/>
      <c r="VGE648" s="60"/>
      <c r="VGF648" s="61"/>
      <c r="VGG648" s="104"/>
      <c r="VGH648" s="60"/>
      <c r="VGI648" s="61"/>
      <c r="VGJ648" s="104"/>
      <c r="VGK648" s="60"/>
      <c r="VGL648" s="61"/>
      <c r="VGM648" s="104"/>
      <c r="VGN648" s="60"/>
      <c r="VGO648" s="61"/>
      <c r="VGP648" s="104"/>
      <c r="VGQ648" s="60"/>
      <c r="VGR648" s="61"/>
      <c r="VGS648" s="104"/>
      <c r="VGT648" s="60"/>
      <c r="VGU648" s="61"/>
      <c r="VGV648" s="104"/>
      <c r="VGW648" s="60"/>
      <c r="VGX648" s="61"/>
      <c r="VGY648" s="104"/>
      <c r="VGZ648" s="60"/>
      <c r="VHA648" s="61"/>
      <c r="VHB648" s="104"/>
      <c r="VHC648" s="60"/>
      <c r="VHD648" s="61"/>
      <c r="VHE648" s="104"/>
      <c r="VHF648" s="60"/>
      <c r="VHG648" s="61"/>
      <c r="VHH648" s="104"/>
      <c r="VHI648" s="60"/>
      <c r="VHJ648" s="61"/>
      <c r="VHK648" s="104"/>
      <c r="VHL648" s="60"/>
      <c r="VHM648" s="61"/>
      <c r="VHN648" s="104"/>
      <c r="VHO648" s="60"/>
      <c r="VHP648" s="61"/>
      <c r="VHQ648" s="104"/>
      <c r="VHR648" s="60"/>
      <c r="VHS648" s="61"/>
      <c r="VHT648" s="104"/>
      <c r="VHU648" s="60"/>
      <c r="VHV648" s="61"/>
      <c r="VHW648" s="104"/>
      <c r="VHX648" s="60"/>
      <c r="VHY648" s="61"/>
      <c r="VHZ648" s="104"/>
      <c r="VIA648" s="60"/>
      <c r="VIB648" s="61"/>
      <c r="VIC648" s="104"/>
      <c r="VID648" s="60"/>
      <c r="VIE648" s="61"/>
      <c r="VIF648" s="104"/>
      <c r="VIG648" s="60"/>
      <c r="VIH648" s="61"/>
      <c r="VII648" s="104"/>
      <c r="VIJ648" s="60"/>
      <c r="VIK648" s="61"/>
      <c r="VIL648" s="104"/>
      <c r="VIM648" s="60"/>
      <c r="VIN648" s="61"/>
      <c r="VIO648" s="104"/>
      <c r="VIP648" s="60"/>
      <c r="VIQ648" s="61"/>
      <c r="VIR648" s="104"/>
      <c r="VIS648" s="60"/>
      <c r="VIT648" s="61"/>
      <c r="VIU648" s="104"/>
      <c r="VIV648" s="60"/>
      <c r="VIW648" s="61"/>
      <c r="VIX648" s="104"/>
      <c r="VIY648" s="60"/>
      <c r="VIZ648" s="61"/>
      <c r="VJA648" s="104"/>
      <c r="VJB648" s="60"/>
      <c r="VJC648" s="61"/>
      <c r="VJD648" s="104"/>
      <c r="VJE648" s="60"/>
      <c r="VJF648" s="61"/>
      <c r="VJG648" s="104"/>
      <c r="VJH648" s="60"/>
      <c r="VJI648" s="61"/>
      <c r="VJJ648" s="104"/>
      <c r="VJK648" s="60"/>
      <c r="VJL648" s="61"/>
      <c r="VJM648" s="104"/>
      <c r="VJN648" s="60"/>
      <c r="VJO648" s="61"/>
      <c r="VJP648" s="104"/>
      <c r="VJQ648" s="60"/>
      <c r="VJR648" s="61"/>
      <c r="VJS648" s="104"/>
      <c r="VJT648" s="60"/>
      <c r="VJU648" s="61"/>
      <c r="VJV648" s="104"/>
      <c r="VJW648" s="60"/>
      <c r="VJX648" s="61"/>
      <c r="VJY648" s="104"/>
      <c r="VJZ648" s="60"/>
      <c r="VKA648" s="61"/>
      <c r="VKB648" s="104"/>
      <c r="VKC648" s="60"/>
      <c r="VKD648" s="61"/>
      <c r="VKE648" s="104"/>
      <c r="VKF648" s="60"/>
      <c r="VKG648" s="61"/>
      <c r="VKH648" s="104"/>
      <c r="VKI648" s="60"/>
      <c r="VKJ648" s="61"/>
      <c r="VKK648" s="104"/>
      <c r="VKL648" s="60"/>
      <c r="VKM648" s="61"/>
      <c r="VKN648" s="104"/>
      <c r="VKO648" s="60"/>
      <c r="VKP648" s="61"/>
      <c r="VKQ648" s="104"/>
      <c r="VKR648" s="60"/>
      <c r="VKS648" s="61"/>
      <c r="VKT648" s="104"/>
      <c r="VKU648" s="60"/>
      <c r="VKV648" s="61"/>
      <c r="VKW648" s="104"/>
      <c r="VKX648" s="60"/>
      <c r="VKY648" s="61"/>
      <c r="VKZ648" s="104"/>
      <c r="VLA648" s="60"/>
      <c r="VLB648" s="61"/>
      <c r="VLC648" s="104"/>
      <c r="VLD648" s="60"/>
      <c r="VLE648" s="61"/>
      <c r="VLF648" s="104"/>
      <c r="VLG648" s="60"/>
      <c r="VLH648" s="61"/>
      <c r="VLI648" s="104"/>
      <c r="VLJ648" s="60"/>
      <c r="VLK648" s="61"/>
      <c r="VLL648" s="104"/>
      <c r="VLM648" s="60"/>
      <c r="VLN648" s="61"/>
      <c r="VLO648" s="104"/>
      <c r="VLP648" s="60"/>
      <c r="VLQ648" s="61"/>
      <c r="VLR648" s="104"/>
      <c r="VLS648" s="60"/>
      <c r="VLT648" s="61"/>
      <c r="VLU648" s="104"/>
      <c r="VLV648" s="60"/>
      <c r="VLW648" s="61"/>
      <c r="VLX648" s="104"/>
      <c r="VLY648" s="60"/>
      <c r="VLZ648" s="61"/>
      <c r="VMA648" s="104"/>
      <c r="VMB648" s="60"/>
      <c r="VMC648" s="61"/>
      <c r="VMD648" s="104"/>
      <c r="VME648" s="60"/>
      <c r="VMF648" s="61"/>
      <c r="VMG648" s="104"/>
      <c r="VMH648" s="60"/>
      <c r="VMI648" s="61"/>
      <c r="VMJ648" s="104"/>
      <c r="VMK648" s="60"/>
      <c r="VML648" s="61"/>
      <c r="VMM648" s="104"/>
      <c r="VMN648" s="60"/>
      <c r="VMO648" s="61"/>
      <c r="VMP648" s="104"/>
      <c r="VMQ648" s="60"/>
      <c r="VMR648" s="61"/>
      <c r="VMS648" s="104"/>
      <c r="VMT648" s="60"/>
      <c r="VMU648" s="61"/>
      <c r="VMV648" s="104"/>
      <c r="VMW648" s="60"/>
      <c r="VMX648" s="61"/>
      <c r="VMY648" s="104"/>
      <c r="VMZ648" s="60"/>
      <c r="VNA648" s="61"/>
      <c r="VNB648" s="104"/>
      <c r="VNC648" s="60"/>
      <c r="VND648" s="61"/>
      <c r="VNE648" s="104"/>
      <c r="VNF648" s="60"/>
      <c r="VNG648" s="61"/>
      <c r="VNH648" s="104"/>
      <c r="VNI648" s="60"/>
      <c r="VNJ648" s="61"/>
      <c r="VNK648" s="104"/>
      <c r="VNL648" s="60"/>
      <c r="VNM648" s="61"/>
      <c r="VNN648" s="104"/>
      <c r="VNO648" s="60"/>
      <c r="VNP648" s="61"/>
      <c r="VNQ648" s="104"/>
      <c r="VNR648" s="60"/>
      <c r="VNS648" s="61"/>
      <c r="VNT648" s="104"/>
      <c r="VNU648" s="60"/>
      <c r="VNV648" s="61"/>
      <c r="VNW648" s="104"/>
      <c r="VNX648" s="60"/>
      <c r="VNY648" s="61"/>
      <c r="VNZ648" s="104"/>
      <c r="VOA648" s="60"/>
      <c r="VOB648" s="61"/>
      <c r="VOC648" s="104"/>
      <c r="VOD648" s="60"/>
      <c r="VOE648" s="61"/>
      <c r="VOF648" s="104"/>
      <c r="VOG648" s="60"/>
      <c r="VOH648" s="61"/>
      <c r="VOI648" s="104"/>
      <c r="VOJ648" s="60"/>
      <c r="VOK648" s="61"/>
      <c r="VOL648" s="104"/>
      <c r="VOM648" s="60"/>
      <c r="VON648" s="61"/>
      <c r="VOO648" s="104"/>
      <c r="VOP648" s="60"/>
      <c r="VOQ648" s="61"/>
      <c r="VOR648" s="104"/>
      <c r="VOS648" s="60"/>
      <c r="VOT648" s="61"/>
      <c r="VOU648" s="104"/>
      <c r="VOV648" s="60"/>
      <c r="VOW648" s="61"/>
      <c r="VOX648" s="104"/>
      <c r="VOY648" s="60"/>
      <c r="VOZ648" s="61"/>
      <c r="VPA648" s="104"/>
      <c r="VPB648" s="60"/>
      <c r="VPC648" s="61"/>
      <c r="VPD648" s="104"/>
      <c r="VPE648" s="60"/>
      <c r="VPF648" s="61"/>
      <c r="VPG648" s="104"/>
      <c r="VPH648" s="60"/>
      <c r="VPI648" s="61"/>
      <c r="VPJ648" s="104"/>
      <c r="VPK648" s="60"/>
      <c r="VPL648" s="61"/>
      <c r="VPM648" s="104"/>
      <c r="VPN648" s="60"/>
      <c r="VPO648" s="61"/>
      <c r="VPP648" s="104"/>
      <c r="VPQ648" s="60"/>
      <c r="VPR648" s="61"/>
      <c r="VPS648" s="104"/>
      <c r="VPT648" s="60"/>
      <c r="VPU648" s="61"/>
      <c r="VPV648" s="104"/>
      <c r="VPW648" s="60"/>
      <c r="VPX648" s="61"/>
      <c r="VPY648" s="104"/>
      <c r="VPZ648" s="60"/>
      <c r="VQA648" s="61"/>
      <c r="VQB648" s="104"/>
      <c r="VQC648" s="60"/>
      <c r="VQD648" s="61"/>
      <c r="VQE648" s="104"/>
      <c r="VQF648" s="60"/>
      <c r="VQG648" s="61"/>
      <c r="VQH648" s="104"/>
      <c r="VQI648" s="60"/>
      <c r="VQJ648" s="61"/>
      <c r="VQK648" s="104"/>
      <c r="VQL648" s="60"/>
      <c r="VQM648" s="61"/>
      <c r="VQN648" s="104"/>
      <c r="VQO648" s="60"/>
      <c r="VQP648" s="61"/>
      <c r="VQQ648" s="104"/>
      <c r="VQR648" s="60"/>
      <c r="VQS648" s="61"/>
      <c r="VQT648" s="104"/>
      <c r="VQU648" s="60"/>
      <c r="VQV648" s="61"/>
      <c r="VQW648" s="104"/>
      <c r="VQX648" s="60"/>
      <c r="VQY648" s="61"/>
      <c r="VQZ648" s="104"/>
      <c r="VRA648" s="60"/>
      <c r="VRB648" s="61"/>
      <c r="VRC648" s="104"/>
      <c r="VRD648" s="60"/>
      <c r="VRE648" s="61"/>
      <c r="VRF648" s="104"/>
      <c r="VRG648" s="60"/>
      <c r="VRH648" s="61"/>
      <c r="VRI648" s="104"/>
      <c r="VRJ648" s="60"/>
      <c r="VRK648" s="61"/>
      <c r="VRL648" s="104"/>
      <c r="VRM648" s="60"/>
      <c r="VRN648" s="61"/>
      <c r="VRO648" s="104"/>
      <c r="VRP648" s="60"/>
      <c r="VRQ648" s="61"/>
      <c r="VRR648" s="104"/>
      <c r="VRS648" s="60"/>
      <c r="VRT648" s="61"/>
      <c r="VRU648" s="104"/>
      <c r="VRV648" s="60"/>
      <c r="VRW648" s="61"/>
      <c r="VRX648" s="104"/>
      <c r="VRY648" s="60"/>
      <c r="VRZ648" s="61"/>
      <c r="VSA648" s="104"/>
      <c r="VSB648" s="60"/>
      <c r="VSC648" s="61"/>
      <c r="VSD648" s="104"/>
      <c r="VSE648" s="60"/>
      <c r="VSF648" s="61"/>
      <c r="VSG648" s="104"/>
      <c r="VSH648" s="60"/>
      <c r="VSI648" s="61"/>
      <c r="VSJ648" s="104"/>
      <c r="VSK648" s="60"/>
      <c r="VSL648" s="61"/>
      <c r="VSM648" s="104"/>
      <c r="VSN648" s="60"/>
      <c r="VSO648" s="61"/>
      <c r="VSP648" s="104"/>
      <c r="VSQ648" s="60"/>
      <c r="VSR648" s="61"/>
      <c r="VSS648" s="104"/>
      <c r="VST648" s="60"/>
      <c r="VSU648" s="61"/>
      <c r="VSV648" s="104"/>
      <c r="VSW648" s="60"/>
      <c r="VSX648" s="61"/>
      <c r="VSY648" s="104"/>
      <c r="VSZ648" s="60"/>
      <c r="VTA648" s="61"/>
      <c r="VTB648" s="104"/>
      <c r="VTC648" s="60"/>
      <c r="VTD648" s="61"/>
      <c r="VTE648" s="104"/>
      <c r="VTF648" s="60"/>
      <c r="VTG648" s="61"/>
      <c r="VTH648" s="104"/>
      <c r="VTI648" s="60"/>
      <c r="VTJ648" s="61"/>
      <c r="VTK648" s="104"/>
      <c r="VTL648" s="60"/>
      <c r="VTM648" s="61"/>
      <c r="VTN648" s="104"/>
      <c r="VTO648" s="60"/>
      <c r="VTP648" s="61"/>
      <c r="VTQ648" s="104"/>
      <c r="VTR648" s="60"/>
      <c r="VTS648" s="61"/>
      <c r="VTT648" s="104"/>
      <c r="VTU648" s="60"/>
      <c r="VTV648" s="61"/>
      <c r="VTW648" s="104"/>
      <c r="VTX648" s="60"/>
      <c r="VTY648" s="61"/>
      <c r="VTZ648" s="104"/>
      <c r="VUA648" s="60"/>
      <c r="VUB648" s="61"/>
      <c r="VUC648" s="104"/>
      <c r="VUD648" s="60"/>
      <c r="VUE648" s="61"/>
      <c r="VUF648" s="104"/>
      <c r="VUG648" s="60"/>
      <c r="VUH648" s="61"/>
      <c r="VUI648" s="104"/>
      <c r="VUJ648" s="60"/>
      <c r="VUK648" s="61"/>
      <c r="VUL648" s="104"/>
      <c r="VUM648" s="60"/>
      <c r="VUN648" s="61"/>
      <c r="VUO648" s="104"/>
      <c r="VUP648" s="60"/>
      <c r="VUQ648" s="61"/>
      <c r="VUR648" s="104"/>
      <c r="VUS648" s="60"/>
      <c r="VUT648" s="61"/>
      <c r="VUU648" s="104"/>
      <c r="VUV648" s="60"/>
      <c r="VUW648" s="61"/>
      <c r="VUX648" s="104"/>
      <c r="VUY648" s="60"/>
      <c r="VUZ648" s="61"/>
      <c r="VVA648" s="104"/>
      <c r="VVB648" s="60"/>
      <c r="VVC648" s="61"/>
      <c r="VVD648" s="104"/>
      <c r="VVE648" s="60"/>
      <c r="VVF648" s="61"/>
      <c r="VVG648" s="104"/>
      <c r="VVH648" s="60"/>
      <c r="VVI648" s="61"/>
      <c r="VVJ648" s="104"/>
      <c r="VVK648" s="60"/>
      <c r="VVL648" s="61"/>
      <c r="VVM648" s="104"/>
      <c r="VVN648" s="60"/>
      <c r="VVO648" s="61"/>
      <c r="VVP648" s="104"/>
      <c r="VVQ648" s="60"/>
      <c r="VVR648" s="61"/>
      <c r="VVS648" s="104"/>
      <c r="VVT648" s="60"/>
      <c r="VVU648" s="61"/>
      <c r="VVV648" s="104"/>
      <c r="VVW648" s="60"/>
      <c r="VVX648" s="61"/>
      <c r="VVY648" s="104"/>
      <c r="VVZ648" s="60"/>
      <c r="VWA648" s="61"/>
      <c r="VWB648" s="104"/>
      <c r="VWC648" s="60"/>
      <c r="VWD648" s="61"/>
      <c r="VWE648" s="104"/>
      <c r="VWF648" s="60"/>
      <c r="VWG648" s="61"/>
      <c r="VWH648" s="104"/>
      <c r="VWI648" s="60"/>
      <c r="VWJ648" s="61"/>
      <c r="VWK648" s="104"/>
      <c r="VWL648" s="60"/>
      <c r="VWM648" s="61"/>
      <c r="VWN648" s="104"/>
      <c r="VWO648" s="60"/>
      <c r="VWP648" s="61"/>
      <c r="VWQ648" s="104"/>
      <c r="VWR648" s="60"/>
      <c r="VWS648" s="61"/>
      <c r="VWT648" s="104"/>
      <c r="VWU648" s="60"/>
      <c r="VWV648" s="61"/>
      <c r="VWW648" s="104"/>
      <c r="VWX648" s="60"/>
      <c r="VWY648" s="61"/>
      <c r="VWZ648" s="104"/>
      <c r="VXA648" s="60"/>
      <c r="VXB648" s="61"/>
      <c r="VXC648" s="104"/>
      <c r="VXD648" s="60"/>
      <c r="VXE648" s="61"/>
      <c r="VXF648" s="104"/>
      <c r="VXG648" s="60"/>
      <c r="VXH648" s="61"/>
      <c r="VXI648" s="104"/>
      <c r="VXJ648" s="60"/>
      <c r="VXK648" s="61"/>
      <c r="VXL648" s="104"/>
      <c r="VXM648" s="60"/>
      <c r="VXN648" s="61"/>
      <c r="VXO648" s="104"/>
      <c r="VXP648" s="60"/>
      <c r="VXQ648" s="61"/>
      <c r="VXR648" s="104"/>
      <c r="VXS648" s="60"/>
      <c r="VXT648" s="61"/>
      <c r="VXU648" s="104"/>
      <c r="VXV648" s="60"/>
      <c r="VXW648" s="61"/>
      <c r="VXX648" s="104"/>
      <c r="VXY648" s="60"/>
      <c r="VXZ648" s="61"/>
      <c r="VYA648" s="104"/>
      <c r="VYB648" s="60"/>
      <c r="VYC648" s="61"/>
      <c r="VYD648" s="104"/>
      <c r="VYE648" s="60"/>
      <c r="VYF648" s="61"/>
      <c r="VYG648" s="104"/>
      <c r="VYH648" s="60"/>
      <c r="VYI648" s="61"/>
      <c r="VYJ648" s="104"/>
      <c r="VYK648" s="60"/>
      <c r="VYL648" s="61"/>
      <c r="VYM648" s="104"/>
      <c r="VYN648" s="60"/>
      <c r="VYO648" s="61"/>
      <c r="VYP648" s="104"/>
      <c r="VYQ648" s="60"/>
      <c r="VYR648" s="61"/>
      <c r="VYS648" s="104"/>
      <c r="VYT648" s="60"/>
      <c r="VYU648" s="61"/>
      <c r="VYV648" s="104"/>
      <c r="VYW648" s="60"/>
      <c r="VYX648" s="61"/>
      <c r="VYY648" s="104"/>
      <c r="VYZ648" s="60"/>
      <c r="VZA648" s="61"/>
      <c r="VZB648" s="104"/>
      <c r="VZC648" s="60"/>
      <c r="VZD648" s="61"/>
      <c r="VZE648" s="104"/>
      <c r="VZF648" s="60"/>
      <c r="VZG648" s="61"/>
      <c r="VZH648" s="104"/>
      <c r="VZI648" s="60"/>
      <c r="VZJ648" s="61"/>
      <c r="VZK648" s="104"/>
      <c r="VZL648" s="60"/>
      <c r="VZM648" s="61"/>
      <c r="VZN648" s="104"/>
      <c r="VZO648" s="60"/>
      <c r="VZP648" s="61"/>
      <c r="VZQ648" s="104"/>
      <c r="VZR648" s="60"/>
      <c r="VZS648" s="61"/>
      <c r="VZT648" s="104"/>
      <c r="VZU648" s="60"/>
      <c r="VZV648" s="61"/>
      <c r="VZW648" s="104"/>
      <c r="VZX648" s="60"/>
      <c r="VZY648" s="61"/>
      <c r="VZZ648" s="104"/>
      <c r="WAA648" s="60"/>
      <c r="WAB648" s="61"/>
      <c r="WAC648" s="104"/>
      <c r="WAD648" s="60"/>
      <c r="WAE648" s="61"/>
      <c r="WAF648" s="104"/>
      <c r="WAG648" s="60"/>
      <c r="WAH648" s="61"/>
      <c r="WAI648" s="104"/>
      <c r="WAJ648" s="60"/>
      <c r="WAK648" s="61"/>
      <c r="WAL648" s="104"/>
      <c r="WAM648" s="60"/>
      <c r="WAN648" s="61"/>
      <c r="WAO648" s="104"/>
      <c r="WAP648" s="60"/>
      <c r="WAQ648" s="61"/>
      <c r="WAR648" s="104"/>
      <c r="WAS648" s="60"/>
      <c r="WAT648" s="61"/>
      <c r="WAU648" s="104"/>
      <c r="WAV648" s="60"/>
      <c r="WAW648" s="61"/>
      <c r="WAX648" s="104"/>
      <c r="WAY648" s="60"/>
      <c r="WAZ648" s="61"/>
      <c r="WBA648" s="104"/>
      <c r="WBB648" s="60"/>
      <c r="WBC648" s="61"/>
      <c r="WBD648" s="104"/>
      <c r="WBE648" s="60"/>
      <c r="WBF648" s="61"/>
      <c r="WBG648" s="104"/>
      <c r="WBH648" s="60"/>
      <c r="WBI648" s="61"/>
      <c r="WBJ648" s="104"/>
      <c r="WBK648" s="60"/>
      <c r="WBL648" s="61"/>
      <c r="WBM648" s="104"/>
      <c r="WBN648" s="60"/>
      <c r="WBO648" s="61"/>
      <c r="WBP648" s="104"/>
      <c r="WBQ648" s="60"/>
      <c r="WBR648" s="61"/>
      <c r="WBS648" s="104"/>
      <c r="WBT648" s="60"/>
      <c r="WBU648" s="61"/>
      <c r="WBV648" s="104"/>
      <c r="WBW648" s="60"/>
      <c r="WBX648" s="61"/>
      <c r="WBY648" s="104"/>
      <c r="WBZ648" s="60"/>
      <c r="WCA648" s="61"/>
      <c r="WCB648" s="104"/>
      <c r="WCC648" s="60"/>
      <c r="WCD648" s="61"/>
      <c r="WCE648" s="104"/>
      <c r="WCF648" s="60"/>
      <c r="WCG648" s="61"/>
      <c r="WCH648" s="104"/>
      <c r="WCI648" s="60"/>
      <c r="WCJ648" s="61"/>
      <c r="WCK648" s="104"/>
      <c r="WCL648" s="60"/>
      <c r="WCM648" s="61"/>
      <c r="WCN648" s="104"/>
      <c r="WCO648" s="60"/>
      <c r="WCP648" s="61"/>
      <c r="WCQ648" s="104"/>
      <c r="WCR648" s="60"/>
      <c r="WCS648" s="61"/>
      <c r="WCT648" s="104"/>
      <c r="WCU648" s="60"/>
      <c r="WCV648" s="61"/>
      <c r="WCW648" s="104"/>
      <c r="WCX648" s="60"/>
      <c r="WCY648" s="61"/>
      <c r="WCZ648" s="104"/>
      <c r="WDA648" s="60"/>
      <c r="WDB648" s="61"/>
      <c r="WDC648" s="104"/>
      <c r="WDD648" s="60"/>
      <c r="WDE648" s="61"/>
      <c r="WDF648" s="104"/>
      <c r="WDG648" s="60"/>
      <c r="WDH648" s="61"/>
      <c r="WDI648" s="104"/>
      <c r="WDJ648" s="60"/>
      <c r="WDK648" s="61"/>
      <c r="WDL648" s="104"/>
      <c r="WDM648" s="60"/>
      <c r="WDN648" s="61"/>
      <c r="WDO648" s="104"/>
      <c r="WDP648" s="60"/>
      <c r="WDQ648" s="61"/>
      <c r="WDR648" s="104"/>
      <c r="WDS648" s="60"/>
      <c r="WDT648" s="61"/>
      <c r="WDU648" s="104"/>
      <c r="WDV648" s="60"/>
      <c r="WDW648" s="61"/>
      <c r="WDX648" s="104"/>
      <c r="WDY648" s="60"/>
      <c r="WDZ648" s="61"/>
      <c r="WEA648" s="104"/>
      <c r="WEB648" s="60"/>
      <c r="WEC648" s="61"/>
      <c r="WED648" s="104"/>
      <c r="WEE648" s="60"/>
      <c r="WEF648" s="61"/>
      <c r="WEG648" s="104"/>
      <c r="WEH648" s="60"/>
      <c r="WEI648" s="61"/>
      <c r="WEJ648" s="104"/>
      <c r="WEK648" s="60"/>
      <c r="WEL648" s="61"/>
      <c r="WEM648" s="104"/>
      <c r="WEN648" s="60"/>
      <c r="WEO648" s="61"/>
      <c r="WEP648" s="104"/>
      <c r="WEQ648" s="60"/>
      <c r="WER648" s="61"/>
      <c r="WES648" s="104"/>
      <c r="WET648" s="60"/>
      <c r="WEU648" s="61"/>
      <c r="WEV648" s="104"/>
      <c r="WEW648" s="60"/>
      <c r="WEX648" s="61"/>
      <c r="WEY648" s="104"/>
      <c r="WEZ648" s="60"/>
      <c r="WFA648" s="61"/>
      <c r="WFB648" s="104"/>
      <c r="WFC648" s="60"/>
      <c r="WFD648" s="61"/>
      <c r="WFE648" s="104"/>
      <c r="WFF648" s="60"/>
      <c r="WFG648" s="61"/>
      <c r="WFH648" s="104"/>
      <c r="WFI648" s="60"/>
      <c r="WFJ648" s="61"/>
      <c r="WFK648" s="104"/>
      <c r="WFL648" s="60"/>
      <c r="WFM648" s="61"/>
      <c r="WFN648" s="104"/>
      <c r="WFO648" s="60"/>
      <c r="WFP648" s="61"/>
      <c r="WFQ648" s="104"/>
      <c r="WFR648" s="60"/>
      <c r="WFS648" s="61"/>
      <c r="WFT648" s="104"/>
      <c r="WFU648" s="60"/>
      <c r="WFV648" s="61"/>
      <c r="WFW648" s="104"/>
      <c r="WFX648" s="60"/>
      <c r="WFY648" s="61"/>
      <c r="WFZ648" s="104"/>
      <c r="WGA648" s="60"/>
      <c r="WGB648" s="61"/>
      <c r="WGC648" s="104"/>
      <c r="WGD648" s="60"/>
      <c r="WGE648" s="61"/>
      <c r="WGF648" s="104"/>
      <c r="WGG648" s="60"/>
      <c r="WGH648" s="61"/>
      <c r="WGI648" s="104"/>
      <c r="WGJ648" s="60"/>
      <c r="WGK648" s="61"/>
      <c r="WGL648" s="104"/>
      <c r="WGM648" s="60"/>
      <c r="WGN648" s="61"/>
      <c r="WGO648" s="104"/>
      <c r="WGP648" s="60"/>
      <c r="WGQ648" s="61"/>
      <c r="WGR648" s="104"/>
      <c r="WGS648" s="60"/>
      <c r="WGT648" s="61"/>
      <c r="WGU648" s="104"/>
      <c r="WGV648" s="60"/>
      <c r="WGW648" s="61"/>
      <c r="WGX648" s="104"/>
      <c r="WGY648" s="60"/>
      <c r="WGZ648" s="61"/>
      <c r="WHA648" s="104"/>
      <c r="WHB648" s="60"/>
      <c r="WHC648" s="61"/>
      <c r="WHD648" s="104"/>
      <c r="WHE648" s="60"/>
      <c r="WHF648" s="61"/>
      <c r="WHG648" s="104"/>
      <c r="WHH648" s="60"/>
      <c r="WHI648" s="61"/>
      <c r="WHJ648" s="104"/>
      <c r="WHK648" s="60"/>
      <c r="WHL648" s="61"/>
      <c r="WHM648" s="104"/>
      <c r="WHN648" s="60"/>
      <c r="WHO648" s="61"/>
      <c r="WHP648" s="104"/>
      <c r="WHQ648" s="60"/>
      <c r="WHR648" s="61"/>
      <c r="WHS648" s="104"/>
      <c r="WHT648" s="60"/>
      <c r="WHU648" s="61"/>
      <c r="WHV648" s="104"/>
      <c r="WHW648" s="60"/>
      <c r="WHX648" s="61"/>
      <c r="WHY648" s="104"/>
      <c r="WHZ648" s="60"/>
      <c r="WIA648" s="61"/>
      <c r="WIB648" s="104"/>
      <c r="WIC648" s="60"/>
      <c r="WID648" s="61"/>
      <c r="WIE648" s="104"/>
      <c r="WIF648" s="60"/>
      <c r="WIG648" s="61"/>
      <c r="WIH648" s="104"/>
      <c r="WII648" s="60"/>
      <c r="WIJ648" s="61"/>
      <c r="WIK648" s="104"/>
      <c r="WIL648" s="60"/>
      <c r="WIM648" s="61"/>
      <c r="WIN648" s="104"/>
      <c r="WIO648" s="60"/>
      <c r="WIP648" s="61"/>
      <c r="WIQ648" s="104"/>
      <c r="WIR648" s="60"/>
      <c r="WIS648" s="61"/>
      <c r="WIT648" s="104"/>
      <c r="WIU648" s="60"/>
      <c r="WIV648" s="61"/>
      <c r="WIW648" s="104"/>
      <c r="WIX648" s="60"/>
      <c r="WIY648" s="61"/>
      <c r="WIZ648" s="104"/>
      <c r="WJA648" s="60"/>
      <c r="WJB648" s="61"/>
      <c r="WJC648" s="104"/>
      <c r="WJD648" s="60"/>
      <c r="WJE648" s="61"/>
      <c r="WJF648" s="104"/>
      <c r="WJG648" s="60"/>
      <c r="WJH648" s="61"/>
      <c r="WJI648" s="104"/>
      <c r="WJJ648" s="60"/>
      <c r="WJK648" s="61"/>
      <c r="WJL648" s="104"/>
      <c r="WJM648" s="60"/>
      <c r="WJN648" s="61"/>
      <c r="WJO648" s="104"/>
      <c r="WJP648" s="60"/>
      <c r="WJQ648" s="61"/>
      <c r="WJR648" s="104"/>
      <c r="WJS648" s="60"/>
      <c r="WJT648" s="61"/>
      <c r="WJU648" s="104"/>
      <c r="WJV648" s="60"/>
      <c r="WJW648" s="61"/>
      <c r="WJX648" s="104"/>
      <c r="WJY648" s="60"/>
      <c r="WJZ648" s="61"/>
      <c r="WKA648" s="104"/>
      <c r="WKB648" s="60"/>
      <c r="WKC648" s="61"/>
      <c r="WKD648" s="104"/>
      <c r="WKE648" s="60"/>
      <c r="WKF648" s="61"/>
      <c r="WKG648" s="104"/>
      <c r="WKH648" s="60"/>
      <c r="WKI648" s="61"/>
      <c r="WKJ648" s="104"/>
      <c r="WKK648" s="60"/>
      <c r="WKL648" s="61"/>
      <c r="WKM648" s="104"/>
      <c r="WKN648" s="60"/>
      <c r="WKO648" s="61"/>
      <c r="WKP648" s="104"/>
      <c r="WKQ648" s="60"/>
      <c r="WKR648" s="61"/>
      <c r="WKS648" s="104"/>
      <c r="WKT648" s="60"/>
      <c r="WKU648" s="61"/>
      <c r="WKV648" s="104"/>
      <c r="WKW648" s="60"/>
      <c r="WKX648" s="61"/>
      <c r="WKY648" s="104"/>
      <c r="WKZ648" s="60"/>
      <c r="WLA648" s="61"/>
      <c r="WLB648" s="104"/>
      <c r="WLC648" s="60"/>
      <c r="WLD648" s="61"/>
      <c r="WLE648" s="104"/>
      <c r="WLF648" s="60"/>
      <c r="WLG648" s="61"/>
      <c r="WLH648" s="104"/>
      <c r="WLI648" s="60"/>
      <c r="WLJ648" s="61"/>
      <c r="WLK648" s="104"/>
      <c r="WLL648" s="60"/>
      <c r="WLM648" s="61"/>
      <c r="WLN648" s="104"/>
      <c r="WLO648" s="60"/>
      <c r="WLP648" s="61"/>
      <c r="WLQ648" s="104"/>
      <c r="WLR648" s="60"/>
      <c r="WLS648" s="61"/>
      <c r="WLT648" s="104"/>
      <c r="WLU648" s="60"/>
      <c r="WLV648" s="61"/>
      <c r="WLW648" s="104"/>
      <c r="WLX648" s="60"/>
      <c r="WLY648" s="61"/>
      <c r="WLZ648" s="104"/>
      <c r="WMA648" s="60"/>
      <c r="WMB648" s="61"/>
      <c r="WMC648" s="104"/>
      <c r="WMD648" s="60"/>
      <c r="WME648" s="61"/>
      <c r="WMF648" s="104"/>
      <c r="WMG648" s="60"/>
      <c r="WMH648" s="61"/>
      <c r="WMI648" s="104"/>
      <c r="WMJ648" s="60"/>
      <c r="WMK648" s="61"/>
      <c r="WML648" s="104"/>
      <c r="WMM648" s="60"/>
      <c r="WMN648" s="61"/>
      <c r="WMO648" s="104"/>
      <c r="WMP648" s="60"/>
      <c r="WMQ648" s="61"/>
      <c r="WMR648" s="104"/>
      <c r="WMS648" s="60"/>
      <c r="WMT648" s="61"/>
      <c r="WMU648" s="104"/>
      <c r="WMV648" s="60"/>
      <c r="WMW648" s="61"/>
      <c r="WMX648" s="104"/>
      <c r="WMY648" s="60"/>
      <c r="WMZ648" s="61"/>
      <c r="WNA648" s="104"/>
      <c r="WNB648" s="60"/>
      <c r="WNC648" s="61"/>
      <c r="WND648" s="104"/>
      <c r="WNE648" s="60"/>
      <c r="WNF648" s="61"/>
      <c r="WNG648" s="104"/>
      <c r="WNH648" s="60"/>
      <c r="WNI648" s="61"/>
      <c r="WNJ648" s="104"/>
      <c r="WNK648" s="60"/>
      <c r="WNL648" s="61"/>
      <c r="WNM648" s="104"/>
      <c r="WNN648" s="60"/>
      <c r="WNO648" s="61"/>
      <c r="WNP648" s="104"/>
      <c r="WNQ648" s="60"/>
      <c r="WNR648" s="61"/>
      <c r="WNS648" s="104"/>
      <c r="WNT648" s="60"/>
      <c r="WNU648" s="61"/>
      <c r="WNV648" s="104"/>
      <c r="WNW648" s="60"/>
      <c r="WNX648" s="61"/>
      <c r="WNY648" s="104"/>
      <c r="WNZ648" s="60"/>
      <c r="WOA648" s="61"/>
      <c r="WOB648" s="104"/>
      <c r="WOC648" s="60"/>
      <c r="WOD648" s="61"/>
      <c r="WOE648" s="104"/>
      <c r="WOF648" s="60"/>
      <c r="WOG648" s="61"/>
      <c r="WOH648" s="104"/>
      <c r="WOI648" s="60"/>
      <c r="WOJ648" s="61"/>
      <c r="WOK648" s="104"/>
      <c r="WOL648" s="60"/>
      <c r="WOM648" s="61"/>
      <c r="WON648" s="104"/>
      <c r="WOO648" s="60"/>
      <c r="WOP648" s="61"/>
      <c r="WOQ648" s="104"/>
      <c r="WOR648" s="60"/>
      <c r="WOS648" s="61"/>
      <c r="WOT648" s="104"/>
      <c r="WOU648" s="60"/>
      <c r="WOV648" s="61"/>
      <c r="WOW648" s="104"/>
      <c r="WOX648" s="60"/>
      <c r="WOY648" s="61"/>
      <c r="WOZ648" s="104"/>
      <c r="WPA648" s="60"/>
      <c r="WPB648" s="61"/>
      <c r="WPC648" s="104"/>
      <c r="WPD648" s="60"/>
      <c r="WPE648" s="61"/>
      <c r="WPF648" s="104"/>
      <c r="WPG648" s="60"/>
      <c r="WPH648" s="61"/>
      <c r="WPI648" s="104"/>
      <c r="WPJ648" s="60"/>
      <c r="WPK648" s="61"/>
      <c r="WPL648" s="104"/>
      <c r="WPM648" s="60"/>
      <c r="WPN648" s="61"/>
      <c r="WPO648" s="104"/>
      <c r="WPP648" s="60"/>
      <c r="WPQ648" s="61"/>
      <c r="WPR648" s="104"/>
      <c r="WPS648" s="60"/>
      <c r="WPT648" s="61"/>
      <c r="WPU648" s="104"/>
      <c r="WPV648" s="60"/>
      <c r="WPW648" s="61"/>
      <c r="WPX648" s="104"/>
      <c r="WPY648" s="60"/>
      <c r="WPZ648" s="61"/>
      <c r="WQA648" s="104"/>
      <c r="WQB648" s="60"/>
      <c r="WQC648" s="61"/>
      <c r="WQD648" s="104"/>
      <c r="WQE648" s="60"/>
      <c r="WQF648" s="61"/>
      <c r="WQG648" s="104"/>
      <c r="WQH648" s="60"/>
      <c r="WQI648" s="61"/>
      <c r="WQJ648" s="104"/>
      <c r="WQK648" s="60"/>
      <c r="WQL648" s="61"/>
      <c r="WQM648" s="104"/>
      <c r="WQN648" s="60"/>
      <c r="WQO648" s="61"/>
      <c r="WQP648" s="104"/>
      <c r="WQQ648" s="60"/>
      <c r="WQR648" s="61"/>
      <c r="WQS648" s="104"/>
      <c r="WQT648" s="60"/>
      <c r="WQU648" s="61"/>
      <c r="WQV648" s="104"/>
      <c r="WQW648" s="60"/>
      <c r="WQX648" s="61"/>
      <c r="WQY648" s="104"/>
      <c r="WQZ648" s="60"/>
      <c r="WRA648" s="61"/>
      <c r="WRB648" s="104"/>
      <c r="WRC648" s="60"/>
      <c r="WRD648" s="61"/>
      <c r="WRE648" s="104"/>
      <c r="WRF648" s="60"/>
      <c r="WRG648" s="61"/>
      <c r="WRH648" s="104"/>
      <c r="WRI648" s="60"/>
      <c r="WRJ648" s="61"/>
      <c r="WRK648" s="104"/>
      <c r="WRL648" s="60"/>
      <c r="WRM648" s="61"/>
      <c r="WRN648" s="104"/>
      <c r="WRO648" s="60"/>
      <c r="WRP648" s="61"/>
      <c r="WRQ648" s="104"/>
      <c r="WRR648" s="60"/>
      <c r="WRS648" s="61"/>
      <c r="WRT648" s="104"/>
      <c r="WRU648" s="60"/>
      <c r="WRV648" s="61"/>
      <c r="WRW648" s="104"/>
      <c r="WRX648" s="60"/>
      <c r="WRY648" s="61"/>
      <c r="WRZ648" s="104"/>
      <c r="WSA648" s="60"/>
      <c r="WSB648" s="61"/>
      <c r="WSC648" s="104"/>
      <c r="WSD648" s="60"/>
      <c r="WSE648" s="61"/>
      <c r="WSF648" s="104"/>
      <c r="WSG648" s="60"/>
      <c r="WSH648" s="61"/>
      <c r="WSI648" s="104"/>
      <c r="WSJ648" s="60"/>
      <c r="WSK648" s="61"/>
      <c r="WSL648" s="104"/>
      <c r="WSM648" s="60"/>
      <c r="WSN648" s="61"/>
      <c r="WSO648" s="104"/>
      <c r="WSP648" s="60"/>
      <c r="WSQ648" s="61"/>
      <c r="WSR648" s="104"/>
      <c r="WSS648" s="60"/>
      <c r="WST648" s="61"/>
      <c r="WSU648" s="104"/>
      <c r="WSV648" s="60"/>
      <c r="WSW648" s="61"/>
      <c r="WSX648" s="104"/>
      <c r="WSY648" s="60"/>
      <c r="WSZ648" s="61"/>
      <c r="WTA648" s="104"/>
      <c r="WTB648" s="60"/>
      <c r="WTC648" s="61"/>
      <c r="WTD648" s="104"/>
      <c r="WTE648" s="60"/>
      <c r="WTF648" s="61"/>
      <c r="WTG648" s="104"/>
      <c r="WTH648" s="60"/>
      <c r="WTI648" s="61"/>
      <c r="WTJ648" s="104"/>
      <c r="WTK648" s="60"/>
      <c r="WTL648" s="61"/>
      <c r="WTM648" s="104"/>
      <c r="WTN648" s="60"/>
      <c r="WTO648" s="61"/>
      <c r="WTP648" s="104"/>
      <c r="WTQ648" s="60"/>
      <c r="WTR648" s="61"/>
      <c r="WTS648" s="104"/>
      <c r="WTT648" s="60"/>
      <c r="WTU648" s="61"/>
      <c r="WTV648" s="104"/>
      <c r="WTW648" s="60"/>
      <c r="WTX648" s="61"/>
      <c r="WTY648" s="104"/>
      <c r="WTZ648" s="60"/>
      <c r="WUA648" s="61"/>
      <c r="WUB648" s="104"/>
      <c r="WUC648" s="60"/>
      <c r="WUD648" s="61"/>
      <c r="WUE648" s="104"/>
      <c r="WUF648" s="60"/>
      <c r="WUG648" s="61"/>
      <c r="WUH648" s="104"/>
      <c r="WUI648" s="60"/>
      <c r="WUJ648" s="61"/>
      <c r="WUK648" s="104"/>
      <c r="WUL648" s="60"/>
      <c r="WUM648" s="61"/>
      <c r="WUN648" s="104"/>
      <c r="WUO648" s="60"/>
      <c r="WUP648" s="61"/>
      <c r="WUQ648" s="104"/>
      <c r="WUR648" s="60"/>
      <c r="WUS648" s="61"/>
      <c r="WUT648" s="104"/>
      <c r="WUU648" s="60"/>
      <c r="WUV648" s="61"/>
      <c r="WUW648" s="104"/>
      <c r="WUX648" s="60"/>
      <c r="WUY648" s="61"/>
      <c r="WUZ648" s="104"/>
      <c r="WVA648" s="60"/>
      <c r="WVB648" s="61"/>
      <c r="WVC648" s="104"/>
      <c r="WVD648" s="60"/>
      <c r="WVE648" s="61"/>
      <c r="WVF648" s="104"/>
      <c r="WVG648" s="60"/>
      <c r="WVH648" s="61"/>
      <c r="WVI648" s="104"/>
      <c r="WVJ648" s="60"/>
      <c r="WVK648" s="61"/>
      <c r="WVL648" s="104"/>
      <c r="WVM648" s="60"/>
      <c r="WVN648" s="61"/>
      <c r="WVO648" s="104"/>
      <c r="WVP648" s="60"/>
      <c r="WVQ648" s="61"/>
      <c r="WVR648" s="104"/>
      <c r="WVS648" s="60"/>
      <c r="WVT648" s="61"/>
      <c r="WVU648" s="104"/>
      <c r="WVV648" s="60"/>
      <c r="WVW648" s="61"/>
      <c r="WVX648" s="104"/>
      <c r="WVY648" s="60"/>
      <c r="WVZ648" s="61"/>
      <c r="WWA648" s="104"/>
      <c r="WWB648" s="60"/>
      <c r="WWC648" s="61"/>
      <c r="WWD648" s="104"/>
      <c r="WWE648" s="60"/>
      <c r="WWF648" s="61"/>
      <c r="WWG648" s="104"/>
      <c r="WWH648" s="60"/>
      <c r="WWI648" s="61"/>
      <c r="WWJ648" s="104"/>
      <c r="WWK648" s="60"/>
      <c r="WWL648" s="61"/>
      <c r="WWM648" s="104"/>
      <c r="WWN648" s="60"/>
      <c r="WWO648" s="61"/>
      <c r="WWP648" s="104"/>
      <c r="WWQ648" s="60"/>
      <c r="WWR648" s="61"/>
      <c r="WWS648" s="104"/>
      <c r="WWT648" s="60"/>
      <c r="WWU648" s="61"/>
      <c r="WWV648" s="104"/>
      <c r="WWW648" s="60"/>
      <c r="WWX648" s="61"/>
      <c r="WWY648" s="104"/>
      <c r="WWZ648" s="60"/>
      <c r="WXA648" s="61"/>
      <c r="WXB648" s="104"/>
      <c r="WXC648" s="60"/>
      <c r="WXD648" s="61"/>
      <c r="WXE648" s="104"/>
      <c r="WXF648" s="60"/>
      <c r="WXG648" s="61"/>
      <c r="WXH648" s="104"/>
      <c r="WXI648" s="60"/>
      <c r="WXJ648" s="61"/>
      <c r="WXK648" s="104"/>
      <c r="WXL648" s="60"/>
      <c r="WXM648" s="61"/>
      <c r="WXN648" s="104"/>
      <c r="WXO648" s="60"/>
      <c r="WXP648" s="61"/>
      <c r="WXQ648" s="104"/>
      <c r="WXR648" s="60"/>
      <c r="WXS648" s="61"/>
      <c r="WXT648" s="104"/>
      <c r="WXU648" s="60"/>
      <c r="WXV648" s="61"/>
      <c r="WXW648" s="104"/>
      <c r="WXX648" s="60"/>
      <c r="WXY648" s="61"/>
      <c r="WXZ648" s="104"/>
      <c r="WYA648" s="60"/>
      <c r="WYB648" s="61"/>
      <c r="WYC648" s="104"/>
      <c r="WYD648" s="60"/>
      <c r="WYE648" s="61"/>
      <c r="WYF648" s="104"/>
      <c r="WYG648" s="60"/>
      <c r="WYH648" s="61"/>
      <c r="WYI648" s="104"/>
      <c r="WYJ648" s="60"/>
      <c r="WYK648" s="61"/>
      <c r="WYL648" s="104"/>
      <c r="WYM648" s="60"/>
      <c r="WYN648" s="61"/>
      <c r="WYO648" s="104"/>
      <c r="WYP648" s="60"/>
      <c r="WYQ648" s="61"/>
      <c r="WYR648" s="104"/>
      <c r="WYS648" s="60"/>
      <c r="WYT648" s="61"/>
      <c r="WYU648" s="104"/>
      <c r="WYV648" s="60"/>
      <c r="WYW648" s="61"/>
      <c r="WYX648" s="104"/>
      <c r="WYY648" s="60"/>
      <c r="WYZ648" s="61"/>
      <c r="WZA648" s="104"/>
      <c r="WZB648" s="60"/>
      <c r="WZC648" s="61"/>
      <c r="WZD648" s="104"/>
      <c r="WZE648" s="60"/>
      <c r="WZF648" s="61"/>
      <c r="WZG648" s="104"/>
      <c r="WZH648" s="60"/>
      <c r="WZI648" s="61"/>
      <c r="WZJ648" s="104"/>
      <c r="WZK648" s="60"/>
      <c r="WZL648" s="61"/>
      <c r="WZM648" s="104"/>
      <c r="WZN648" s="60"/>
      <c r="WZO648" s="61"/>
      <c r="WZP648" s="104"/>
      <c r="WZQ648" s="60"/>
      <c r="WZR648" s="61"/>
      <c r="WZS648" s="104"/>
      <c r="WZT648" s="60"/>
      <c r="WZU648" s="61"/>
      <c r="WZV648" s="104"/>
      <c r="WZW648" s="60"/>
      <c r="WZX648" s="61"/>
      <c r="WZY648" s="104"/>
      <c r="WZZ648" s="60"/>
      <c r="XAA648" s="61"/>
      <c r="XAB648" s="104"/>
      <c r="XAC648" s="60"/>
      <c r="XAD648" s="61"/>
      <c r="XAE648" s="104"/>
      <c r="XAF648" s="60"/>
      <c r="XAG648" s="61"/>
      <c r="XAH648" s="104"/>
      <c r="XAI648" s="60"/>
      <c r="XAJ648" s="61"/>
      <c r="XAK648" s="104"/>
      <c r="XAL648" s="60"/>
      <c r="XAM648" s="61"/>
      <c r="XAN648" s="104"/>
      <c r="XAO648" s="60"/>
      <c r="XAP648" s="61"/>
      <c r="XAQ648" s="104"/>
      <c r="XAR648" s="60"/>
      <c r="XAS648" s="61"/>
      <c r="XAT648" s="104"/>
      <c r="XAU648" s="60"/>
      <c r="XAV648" s="61"/>
      <c r="XAW648" s="104"/>
      <c r="XAX648" s="60"/>
      <c r="XAY648" s="61"/>
      <c r="XAZ648" s="104"/>
      <c r="XBA648" s="60"/>
      <c r="XBB648" s="61"/>
      <c r="XBC648" s="104"/>
      <c r="XBD648" s="60"/>
      <c r="XBE648" s="61"/>
      <c r="XBF648" s="104"/>
      <c r="XBG648" s="60"/>
      <c r="XBH648" s="61"/>
      <c r="XBI648" s="104"/>
      <c r="XBJ648" s="60"/>
      <c r="XBK648" s="61"/>
      <c r="XBL648" s="104"/>
      <c r="XBM648" s="60"/>
      <c r="XBN648" s="61"/>
      <c r="XBO648" s="104"/>
      <c r="XBP648" s="60"/>
      <c r="XBQ648" s="61"/>
      <c r="XBR648" s="104"/>
      <c r="XBS648" s="60"/>
      <c r="XBT648" s="61"/>
      <c r="XBU648" s="104"/>
      <c r="XBV648" s="60"/>
      <c r="XBW648" s="61"/>
      <c r="XBX648" s="104"/>
      <c r="XBY648" s="60"/>
      <c r="XBZ648" s="61"/>
      <c r="XCA648" s="104"/>
      <c r="XCB648" s="60"/>
      <c r="XCC648" s="61"/>
      <c r="XCD648" s="104"/>
      <c r="XCE648" s="60"/>
      <c r="XCF648" s="61"/>
      <c r="XCG648" s="104"/>
      <c r="XCH648" s="60"/>
      <c r="XCI648" s="61"/>
      <c r="XCJ648" s="104"/>
      <c r="XCK648" s="60"/>
      <c r="XCL648" s="61"/>
      <c r="XCM648" s="104"/>
      <c r="XCN648" s="60"/>
      <c r="XCO648" s="61"/>
      <c r="XCP648" s="104"/>
      <c r="XCQ648" s="60"/>
      <c r="XCR648" s="61"/>
      <c r="XCS648" s="104"/>
      <c r="XCT648" s="60"/>
      <c r="XCU648" s="61"/>
      <c r="XCV648" s="104"/>
      <c r="XCW648" s="60"/>
      <c r="XCX648" s="61"/>
      <c r="XCY648" s="104"/>
      <c r="XCZ648" s="60"/>
      <c r="XDA648" s="61"/>
      <c r="XDB648" s="104"/>
      <c r="XDC648" s="60"/>
      <c r="XDD648" s="61"/>
      <c r="XDE648" s="104"/>
      <c r="XDF648" s="60"/>
      <c r="XDG648" s="61"/>
      <c r="XDH648" s="104"/>
      <c r="XDI648" s="60"/>
      <c r="XDJ648" s="61"/>
      <c r="XDK648" s="104"/>
      <c r="XDL648" s="60"/>
      <c r="XDM648" s="61"/>
      <c r="XDN648" s="104"/>
      <c r="XDO648" s="60"/>
      <c r="XDP648" s="61"/>
      <c r="XDQ648" s="104"/>
      <c r="XDR648" s="60"/>
      <c r="XDS648" s="61"/>
      <c r="XDT648" s="104"/>
      <c r="XDU648" s="60"/>
      <c r="XDV648" s="61"/>
      <c r="XDW648" s="104"/>
      <c r="XDX648" s="60"/>
      <c r="XDY648" s="61"/>
      <c r="XDZ648" s="104"/>
      <c r="XEA648" s="60"/>
      <c r="XEB648" s="61"/>
      <c r="XEC648" s="104"/>
      <c r="XED648" s="60"/>
      <c r="XEE648" s="61"/>
      <c r="XEF648" s="104"/>
      <c r="XEG648" s="60"/>
      <c r="XEH648" s="61"/>
      <c r="XEI648" s="104"/>
      <c r="XEJ648" s="60"/>
      <c r="XEK648" s="61"/>
      <c r="XEL648" s="104"/>
      <c r="XEM648" s="60"/>
      <c r="XEN648" s="61"/>
      <c r="XEO648" s="104"/>
      <c r="XEP648" s="60"/>
      <c r="XEQ648" s="61"/>
      <c r="XER648" s="104"/>
      <c r="XES648" s="60"/>
      <c r="XET648" s="61"/>
      <c r="XEU648" s="104"/>
      <c r="XEV648" s="60"/>
      <c r="XEW648" s="61"/>
      <c r="XEX648" s="104"/>
      <c r="XEY648" s="60"/>
      <c r="XEZ648" s="61"/>
      <c r="XFA648" s="104"/>
      <c r="XFB648" s="60"/>
      <c r="XFC648" s="61"/>
      <c r="XFD648" s="104"/>
    </row>
    <row r="649" spans="1:16384" s="260" customFormat="1" ht="18" customHeight="1">
      <c r="A649" s="121"/>
      <c r="B649" s="107"/>
      <c r="C649" s="108"/>
      <c r="D649" s="105"/>
      <c r="E649" s="43" t="s">
        <v>329</v>
      </c>
      <c r="F649" s="44" t="s">
        <v>347</v>
      </c>
      <c r="G649" s="272">
        <v>1</v>
      </c>
      <c r="H649" s="70">
        <v>30</v>
      </c>
      <c r="I649" s="79">
        <v>0</v>
      </c>
      <c r="J649" s="106">
        <v>40</v>
      </c>
      <c r="K649" s="87">
        <f t="shared" ref="K649:K667" si="41">IF(OR(LEFT(E649,2)="ĐA",LEFT(E649,2)="DA",LEFT(E649,5)="Đồ án",LEFT(E649,5)="Đồán ",LEFT(E649,9)="Sinh hoạt",LEFT(E649,9)="sinh hoạt",LEFT(E649,6)="Cố vấn",LEFT(E649,6)="cố vấn",LEFT(E649,4)="cvht",LEFT(E649,4)="CVHT",LEFT(E649,4)="shcn",LEFT(E649,4)="SHCN"),0,(IF(AND(H649&gt;0,J649&gt;0),IF(J649&gt;60,1.3,IF(J649&gt;35,1.2,1)),0)))</f>
        <v>1.2</v>
      </c>
      <c r="L649" s="87">
        <f t="shared" ref="L649:L667" si="42">IF(OR(LEFT(E649,2)="ĐA",LEFT(E649,2)="DA",LEFT(E649,5)="Đồ án",LEFT(E649,5)="Đồán "),0,IF(AND(J649&gt;0,I649&gt;0),IF(AND(OR(LEFT(E649,4)="GDQP",LEFT(E649,4)="gdqp",LEFT(E649,19)="Giáo dục quốc phòng"),J649&gt;50),1.3,IF(J649&gt;35,1.2,IF(J649&gt;29,1.1,1))),0))</f>
        <v>0</v>
      </c>
      <c r="M649" s="46">
        <f t="shared" ref="M649:M667" si="43">ROUND(IF(OR(LEFT(E649,2)="ĐA",LEFT(E649,2)="DA",LEFT(E649,5)="Đồ án",LEFT(E649,5)="Đồán "),J649*0.5,(IF(H649&gt;0,H649*K649,"0")+IF(I649&gt;0,(I649*0.75)*L649,"0"))),1)</f>
        <v>36</v>
      </c>
      <c r="N649" s="322"/>
      <c r="O649" s="315"/>
      <c r="P649" s="312"/>
      <c r="Q649" s="315"/>
      <c r="R649" s="312"/>
      <c r="S649" s="310"/>
      <c r="T649" s="284"/>
      <c r="U649" s="310"/>
      <c r="V649" s="284"/>
      <c r="W649" s="262"/>
      <c r="X649" s="284"/>
      <c r="Y649" s="284"/>
      <c r="Z649" s="284"/>
      <c r="AA649" s="284"/>
      <c r="AB649" s="284"/>
      <c r="AC649" s="284"/>
      <c r="AD649" s="83"/>
    </row>
    <row r="650" spans="1:16384" s="260" customFormat="1" ht="18" customHeight="1">
      <c r="A650" s="121"/>
      <c r="B650" s="107"/>
      <c r="C650" s="108"/>
      <c r="D650" s="105"/>
      <c r="E650" s="43" t="s">
        <v>329</v>
      </c>
      <c r="F650" s="44" t="s">
        <v>348</v>
      </c>
      <c r="G650" s="272">
        <v>1</v>
      </c>
      <c r="H650" s="70">
        <v>30</v>
      </c>
      <c r="I650" s="79">
        <v>0</v>
      </c>
      <c r="J650" s="106">
        <v>40</v>
      </c>
      <c r="K650" s="87">
        <f t="shared" si="41"/>
        <v>1.2</v>
      </c>
      <c r="L650" s="87">
        <f t="shared" si="42"/>
        <v>0</v>
      </c>
      <c r="M650" s="46">
        <f t="shared" si="43"/>
        <v>36</v>
      </c>
      <c r="N650" s="322"/>
      <c r="O650" s="315"/>
      <c r="P650" s="312"/>
      <c r="Q650" s="315"/>
      <c r="R650" s="312"/>
      <c r="S650" s="310"/>
      <c r="T650" s="284"/>
      <c r="U650" s="310"/>
      <c r="V650" s="284"/>
      <c r="W650" s="262"/>
      <c r="X650" s="284"/>
      <c r="Y650" s="284"/>
      <c r="Z650" s="284"/>
      <c r="AA650" s="284"/>
      <c r="AB650" s="284"/>
      <c r="AC650" s="284"/>
      <c r="AD650" s="83"/>
    </row>
    <row r="651" spans="1:16384" s="260" customFormat="1" ht="18" hidden="1" customHeight="1">
      <c r="A651" s="121"/>
      <c r="B651" s="107"/>
      <c r="C651" s="108"/>
      <c r="D651" s="105"/>
      <c r="E651" s="43"/>
      <c r="F651" s="44"/>
      <c r="G651" s="272"/>
      <c r="H651" s="70"/>
      <c r="I651" s="79"/>
      <c r="J651" s="106"/>
      <c r="K651" s="87">
        <f t="shared" si="41"/>
        <v>0</v>
      </c>
      <c r="L651" s="87">
        <f t="shared" si="42"/>
        <v>0</v>
      </c>
      <c r="M651" s="46">
        <f t="shared" si="43"/>
        <v>0</v>
      </c>
      <c r="N651" s="322"/>
      <c r="O651" s="315"/>
      <c r="P651" s="312"/>
      <c r="Q651" s="315"/>
      <c r="R651" s="312"/>
      <c r="S651" s="310"/>
      <c r="T651" s="284"/>
      <c r="U651" s="310"/>
      <c r="V651" s="284"/>
      <c r="W651" s="262"/>
      <c r="X651" s="284"/>
      <c r="Y651" s="284"/>
      <c r="Z651" s="284"/>
      <c r="AA651" s="284"/>
      <c r="AB651" s="284"/>
      <c r="AC651" s="284"/>
      <c r="AD651" s="83"/>
    </row>
    <row r="652" spans="1:16384" s="260" customFormat="1" ht="18" hidden="1" customHeight="1">
      <c r="A652" s="121"/>
      <c r="B652" s="107"/>
      <c r="C652" s="108"/>
      <c r="D652" s="105"/>
      <c r="E652" s="43"/>
      <c r="F652" s="44"/>
      <c r="G652" s="272"/>
      <c r="H652" s="70"/>
      <c r="I652" s="79"/>
      <c r="J652" s="106"/>
      <c r="K652" s="87">
        <f t="shared" si="41"/>
        <v>0</v>
      </c>
      <c r="L652" s="87">
        <f t="shared" si="42"/>
        <v>0</v>
      </c>
      <c r="M652" s="46">
        <f t="shared" si="43"/>
        <v>0</v>
      </c>
      <c r="N652" s="322"/>
      <c r="O652" s="315"/>
      <c r="P652" s="312"/>
      <c r="Q652" s="315"/>
      <c r="R652" s="312"/>
      <c r="S652" s="310"/>
      <c r="T652" s="284"/>
      <c r="U652" s="310"/>
      <c r="V652" s="284"/>
      <c r="W652" s="262"/>
      <c r="X652" s="284"/>
      <c r="Y652" s="284"/>
      <c r="Z652" s="284"/>
      <c r="AA652" s="284"/>
      <c r="AB652" s="284"/>
      <c r="AC652" s="284"/>
      <c r="AD652" s="83"/>
    </row>
    <row r="653" spans="1:16384" s="260" customFormat="1" ht="18" hidden="1" customHeight="1">
      <c r="A653" s="121"/>
      <c r="B653" s="107"/>
      <c r="C653" s="108"/>
      <c r="D653" s="105"/>
      <c r="E653" s="43"/>
      <c r="F653" s="44"/>
      <c r="G653" s="272"/>
      <c r="H653" s="70"/>
      <c r="I653" s="79"/>
      <c r="J653" s="106"/>
      <c r="K653" s="87">
        <f t="shared" si="41"/>
        <v>0</v>
      </c>
      <c r="L653" s="87">
        <f t="shared" si="42"/>
        <v>0</v>
      </c>
      <c r="M653" s="46">
        <f t="shared" si="43"/>
        <v>0</v>
      </c>
      <c r="N653" s="322"/>
      <c r="O653" s="315"/>
      <c r="P653" s="312"/>
      <c r="Q653" s="315"/>
      <c r="R653" s="312"/>
      <c r="S653" s="310"/>
      <c r="T653" s="284"/>
      <c r="U653" s="310"/>
      <c r="V653" s="284"/>
      <c r="W653" s="262"/>
      <c r="X653" s="284"/>
      <c r="Y653" s="284"/>
      <c r="Z653" s="284"/>
      <c r="AA653" s="284"/>
      <c r="AB653" s="284"/>
      <c r="AC653" s="284"/>
      <c r="AD653" s="83"/>
    </row>
    <row r="654" spans="1:16384" s="260" customFormat="1" ht="18" hidden="1" customHeight="1">
      <c r="A654" s="121"/>
      <c r="B654" s="107"/>
      <c r="C654" s="108"/>
      <c r="D654" s="105"/>
      <c r="E654" s="43"/>
      <c r="F654" s="44"/>
      <c r="G654" s="272"/>
      <c r="H654" s="70"/>
      <c r="I654" s="79"/>
      <c r="J654" s="106"/>
      <c r="K654" s="87">
        <f t="shared" si="41"/>
        <v>0</v>
      </c>
      <c r="L654" s="87">
        <f t="shared" si="42"/>
        <v>0</v>
      </c>
      <c r="M654" s="46">
        <f t="shared" si="43"/>
        <v>0</v>
      </c>
      <c r="N654" s="322"/>
      <c r="O654" s="315"/>
      <c r="P654" s="312"/>
      <c r="Q654" s="315"/>
      <c r="R654" s="312"/>
      <c r="S654" s="310"/>
      <c r="T654" s="284"/>
      <c r="U654" s="310"/>
      <c r="V654" s="284"/>
      <c r="W654" s="262"/>
      <c r="X654" s="284"/>
      <c r="Y654" s="284"/>
      <c r="Z654" s="284"/>
      <c r="AA654" s="284"/>
      <c r="AB654" s="284"/>
      <c r="AC654" s="284"/>
      <c r="AD654" s="83"/>
    </row>
    <row r="655" spans="1:16384" s="260" customFormat="1" ht="18" hidden="1" customHeight="1">
      <c r="A655" s="121"/>
      <c r="B655" s="107"/>
      <c r="C655" s="108"/>
      <c r="D655" s="105"/>
      <c r="E655" s="43"/>
      <c r="F655" s="44"/>
      <c r="G655" s="272"/>
      <c r="H655" s="70"/>
      <c r="I655" s="79"/>
      <c r="J655" s="106"/>
      <c r="K655" s="87">
        <f t="shared" si="41"/>
        <v>0</v>
      </c>
      <c r="L655" s="87">
        <f t="shared" si="42"/>
        <v>0</v>
      </c>
      <c r="M655" s="46">
        <f t="shared" si="43"/>
        <v>0</v>
      </c>
      <c r="N655" s="322"/>
      <c r="O655" s="315"/>
      <c r="P655" s="312"/>
      <c r="Q655" s="315"/>
      <c r="R655" s="312"/>
      <c r="S655" s="310"/>
      <c r="T655" s="284"/>
      <c r="U655" s="310"/>
      <c r="V655" s="284"/>
      <c r="W655" s="262"/>
      <c r="X655" s="284"/>
      <c r="Y655" s="284"/>
      <c r="Z655" s="284"/>
      <c r="AA655" s="284"/>
      <c r="AB655" s="284"/>
      <c r="AC655" s="284"/>
      <c r="AD655" s="83"/>
    </row>
    <row r="656" spans="1:16384" s="260" customFormat="1" ht="18" hidden="1" customHeight="1">
      <c r="A656" s="121"/>
      <c r="B656" s="107"/>
      <c r="C656" s="108"/>
      <c r="D656" s="105"/>
      <c r="E656" s="43"/>
      <c r="F656" s="44"/>
      <c r="G656" s="272"/>
      <c r="H656" s="70"/>
      <c r="I656" s="79"/>
      <c r="J656" s="106"/>
      <c r="K656" s="87">
        <f t="shared" si="41"/>
        <v>0</v>
      </c>
      <c r="L656" s="87">
        <f t="shared" si="42"/>
        <v>0</v>
      </c>
      <c r="M656" s="46">
        <f t="shared" si="43"/>
        <v>0</v>
      </c>
      <c r="N656" s="322"/>
      <c r="O656" s="315"/>
      <c r="P656" s="312"/>
      <c r="Q656" s="315"/>
      <c r="R656" s="312"/>
      <c r="S656" s="310"/>
      <c r="T656" s="284"/>
      <c r="U656" s="310"/>
      <c r="V656" s="284"/>
      <c r="W656" s="262"/>
      <c r="X656" s="284"/>
      <c r="Y656" s="284"/>
      <c r="Z656" s="284"/>
      <c r="AA656" s="284"/>
      <c r="AB656" s="284"/>
      <c r="AC656" s="284"/>
      <c r="AD656" s="83"/>
    </row>
    <row r="657" spans="1:30" s="260" customFormat="1" ht="18" hidden="1" customHeight="1">
      <c r="A657" s="121"/>
      <c r="B657" s="107"/>
      <c r="C657" s="108"/>
      <c r="D657" s="105"/>
      <c r="E657" s="43"/>
      <c r="F657" s="44"/>
      <c r="G657" s="272"/>
      <c r="H657" s="70"/>
      <c r="I657" s="79"/>
      <c r="J657" s="106"/>
      <c r="K657" s="87">
        <f t="shared" si="41"/>
        <v>0</v>
      </c>
      <c r="L657" s="87">
        <f t="shared" si="42"/>
        <v>0</v>
      </c>
      <c r="M657" s="46">
        <f t="shared" si="43"/>
        <v>0</v>
      </c>
      <c r="N657" s="322"/>
      <c r="O657" s="315"/>
      <c r="P657" s="312"/>
      <c r="Q657" s="315"/>
      <c r="R657" s="312"/>
      <c r="S657" s="310"/>
      <c r="T657" s="284"/>
      <c r="U657" s="310"/>
      <c r="V657" s="284"/>
      <c r="W657" s="262"/>
      <c r="X657" s="284"/>
      <c r="Y657" s="284"/>
      <c r="Z657" s="284"/>
      <c r="AA657" s="284"/>
      <c r="AB657" s="284"/>
      <c r="AC657" s="284"/>
      <c r="AD657" s="83"/>
    </row>
    <row r="658" spans="1:30" ht="18" customHeight="1">
      <c r="A658" s="104">
        <v>37</v>
      </c>
      <c r="B658" s="60" t="s">
        <v>530</v>
      </c>
      <c r="C658" s="61"/>
      <c r="D658" s="64"/>
      <c r="E658" s="43" t="s">
        <v>428</v>
      </c>
      <c r="F658" s="44" t="s">
        <v>324</v>
      </c>
      <c r="G658" s="86">
        <v>2</v>
      </c>
      <c r="H658" s="70">
        <v>30</v>
      </c>
      <c r="I658" s="79">
        <v>30</v>
      </c>
      <c r="J658" s="106">
        <v>40</v>
      </c>
      <c r="K658" s="87">
        <f t="shared" si="41"/>
        <v>1.2</v>
      </c>
      <c r="L658" s="87">
        <f t="shared" si="42"/>
        <v>1.2</v>
      </c>
      <c r="M658" s="46">
        <f t="shared" si="43"/>
        <v>63</v>
      </c>
      <c r="N658" s="321"/>
      <c r="O658" s="314"/>
      <c r="P658" s="307">
        <f>SUM(M658:M665)</f>
        <v>639</v>
      </c>
      <c r="Q658" s="314"/>
      <c r="R658" s="307"/>
      <c r="S658" s="309"/>
      <c r="T658" s="314"/>
      <c r="U658" s="309"/>
      <c r="V658" s="314"/>
      <c r="W658" s="261"/>
      <c r="X658" s="314"/>
      <c r="Y658" s="307"/>
      <c r="Z658" s="305"/>
      <c r="AA658" s="305"/>
      <c r="AB658" s="323"/>
      <c r="AC658" s="308">
        <f>P658</f>
        <v>639</v>
      </c>
      <c r="AD658" s="83"/>
    </row>
    <row r="659" spans="1:30" ht="18" customHeight="1">
      <c r="A659" s="90"/>
      <c r="B659" s="109"/>
      <c r="C659" s="110"/>
      <c r="D659" s="64"/>
      <c r="E659" s="92" t="s">
        <v>428</v>
      </c>
      <c r="F659" s="44" t="s">
        <v>325</v>
      </c>
      <c r="G659" s="69">
        <v>2</v>
      </c>
      <c r="H659" s="70">
        <v>30</v>
      </c>
      <c r="I659" s="79">
        <v>30</v>
      </c>
      <c r="J659" s="106">
        <v>40</v>
      </c>
      <c r="K659" s="87">
        <f t="shared" si="41"/>
        <v>1.2</v>
      </c>
      <c r="L659" s="87">
        <f t="shared" si="42"/>
        <v>1.2</v>
      </c>
      <c r="M659" s="46">
        <f t="shared" si="43"/>
        <v>63</v>
      </c>
      <c r="N659" s="322"/>
      <c r="O659" s="315"/>
      <c r="P659" s="312"/>
      <c r="Q659" s="315"/>
      <c r="R659" s="312"/>
      <c r="S659" s="310"/>
      <c r="T659" s="315"/>
      <c r="U659" s="310"/>
      <c r="V659" s="315"/>
      <c r="W659" s="262"/>
      <c r="X659" s="315"/>
      <c r="Y659" s="312"/>
      <c r="Z659" s="325"/>
      <c r="AA659" s="325"/>
      <c r="AB659" s="324"/>
      <c r="AC659" s="284"/>
      <c r="AD659" s="83"/>
    </row>
    <row r="660" spans="1:30" ht="18" customHeight="1">
      <c r="A660" s="90"/>
      <c r="B660" s="107"/>
      <c r="C660" s="108"/>
      <c r="D660" s="105"/>
      <c r="E660" s="92" t="s">
        <v>334</v>
      </c>
      <c r="F660" s="44" t="s">
        <v>243</v>
      </c>
      <c r="G660" s="69">
        <v>2</v>
      </c>
      <c r="H660" s="70">
        <v>30</v>
      </c>
      <c r="I660" s="79">
        <v>30</v>
      </c>
      <c r="J660" s="106">
        <v>40</v>
      </c>
      <c r="K660" s="87">
        <f t="shared" si="41"/>
        <v>1.2</v>
      </c>
      <c r="L660" s="87">
        <f t="shared" si="42"/>
        <v>1.2</v>
      </c>
      <c r="M660" s="46">
        <f t="shared" si="43"/>
        <v>63</v>
      </c>
      <c r="N660" s="322"/>
      <c r="O660" s="315"/>
      <c r="P660" s="312"/>
      <c r="Q660" s="315"/>
      <c r="R660" s="312"/>
      <c r="S660" s="310"/>
      <c r="T660" s="315"/>
      <c r="U660" s="310"/>
      <c r="V660" s="315"/>
      <c r="W660" s="262"/>
      <c r="X660" s="315"/>
      <c r="Y660" s="312"/>
      <c r="Z660" s="325"/>
      <c r="AA660" s="325"/>
      <c r="AB660" s="324"/>
      <c r="AC660" s="284"/>
      <c r="AD660" s="83"/>
    </row>
    <row r="661" spans="1:30" ht="18" customHeight="1">
      <c r="A661" s="90"/>
      <c r="B661" s="107"/>
      <c r="C661" s="108"/>
      <c r="D661" s="105"/>
      <c r="E661" s="92" t="s">
        <v>279</v>
      </c>
      <c r="F661" s="44" t="s">
        <v>429</v>
      </c>
      <c r="G661" s="69">
        <v>2</v>
      </c>
      <c r="H661" s="70">
        <v>30</v>
      </c>
      <c r="I661" s="79">
        <v>60</v>
      </c>
      <c r="J661" s="106">
        <v>40</v>
      </c>
      <c r="K661" s="87">
        <f t="shared" si="41"/>
        <v>1.2</v>
      </c>
      <c r="L661" s="87">
        <f t="shared" si="42"/>
        <v>1.2</v>
      </c>
      <c r="M661" s="46">
        <f t="shared" si="43"/>
        <v>90</v>
      </c>
      <c r="N661" s="322"/>
      <c r="O661" s="315"/>
      <c r="P661" s="312"/>
      <c r="Q661" s="315"/>
      <c r="R661" s="312"/>
      <c r="S661" s="310"/>
      <c r="T661" s="315"/>
      <c r="U661" s="310"/>
      <c r="V661" s="315"/>
      <c r="W661" s="262"/>
      <c r="X661" s="315"/>
      <c r="Y661" s="312"/>
      <c r="Z661" s="325"/>
      <c r="AA661" s="325"/>
      <c r="AB661" s="324"/>
      <c r="AC661" s="284"/>
      <c r="AD661" s="83"/>
    </row>
    <row r="662" spans="1:30" ht="18" customHeight="1">
      <c r="A662" s="90"/>
      <c r="B662" s="63"/>
      <c r="C662" s="108"/>
      <c r="D662" s="105"/>
      <c r="E662" s="92" t="s">
        <v>279</v>
      </c>
      <c r="F662" s="44" t="s">
        <v>430</v>
      </c>
      <c r="G662" s="69">
        <v>2</v>
      </c>
      <c r="H662" s="70">
        <v>30</v>
      </c>
      <c r="I662" s="79">
        <v>60</v>
      </c>
      <c r="J662" s="106">
        <v>40</v>
      </c>
      <c r="K662" s="87">
        <f t="shared" si="41"/>
        <v>1.2</v>
      </c>
      <c r="L662" s="87">
        <f t="shared" si="42"/>
        <v>1.2</v>
      </c>
      <c r="M662" s="46">
        <f t="shared" si="43"/>
        <v>90</v>
      </c>
      <c r="N662" s="322"/>
      <c r="O662" s="315"/>
      <c r="P662" s="312"/>
      <c r="Q662" s="315"/>
      <c r="R662" s="312"/>
      <c r="S662" s="310"/>
      <c r="T662" s="315"/>
      <c r="U662" s="310"/>
      <c r="V662" s="315"/>
      <c r="W662" s="262"/>
      <c r="X662" s="315"/>
      <c r="Y662" s="312"/>
      <c r="Z662" s="325"/>
      <c r="AA662" s="325"/>
      <c r="AB662" s="324"/>
      <c r="AC662" s="284"/>
      <c r="AD662" s="83"/>
    </row>
    <row r="663" spans="1:30" ht="18" customHeight="1">
      <c r="A663" s="90"/>
      <c r="B663" s="107"/>
      <c r="C663" s="108"/>
      <c r="D663" s="105"/>
      <c r="E663" s="92" t="s">
        <v>279</v>
      </c>
      <c r="F663" s="44" t="s">
        <v>431</v>
      </c>
      <c r="G663" s="69">
        <v>2</v>
      </c>
      <c r="H663" s="70">
        <v>30</v>
      </c>
      <c r="I663" s="79">
        <v>60</v>
      </c>
      <c r="J663" s="106">
        <v>40</v>
      </c>
      <c r="K663" s="87">
        <f t="shared" si="41"/>
        <v>1.2</v>
      </c>
      <c r="L663" s="87">
        <f t="shared" si="42"/>
        <v>1.2</v>
      </c>
      <c r="M663" s="46">
        <f t="shared" si="43"/>
        <v>90</v>
      </c>
      <c r="N663" s="322"/>
      <c r="O663" s="315"/>
      <c r="P663" s="312"/>
      <c r="Q663" s="315"/>
      <c r="R663" s="312"/>
      <c r="S663" s="310"/>
      <c r="T663" s="315"/>
      <c r="U663" s="310"/>
      <c r="V663" s="315"/>
      <c r="W663" s="262"/>
      <c r="X663" s="315"/>
      <c r="Y663" s="312"/>
      <c r="Z663" s="325"/>
      <c r="AA663" s="325"/>
      <c r="AB663" s="324"/>
      <c r="AC663" s="284"/>
      <c r="AD663" s="83"/>
    </row>
    <row r="664" spans="1:30" ht="18" customHeight="1">
      <c r="A664" s="90"/>
      <c r="B664" s="109"/>
      <c r="C664" s="110"/>
      <c r="D664" s="105"/>
      <c r="E664" s="92" t="s">
        <v>279</v>
      </c>
      <c r="F664" s="44" t="s">
        <v>436</v>
      </c>
      <c r="G664" s="69">
        <v>2</v>
      </c>
      <c r="H664" s="70">
        <v>30</v>
      </c>
      <c r="I664" s="79">
        <v>60</v>
      </c>
      <c r="J664" s="106">
        <v>40</v>
      </c>
      <c r="K664" s="87">
        <f t="shared" si="41"/>
        <v>1.2</v>
      </c>
      <c r="L664" s="87">
        <f t="shared" si="42"/>
        <v>1.2</v>
      </c>
      <c r="M664" s="46">
        <f t="shared" si="43"/>
        <v>90</v>
      </c>
      <c r="N664" s="322"/>
      <c r="O664" s="315"/>
      <c r="P664" s="312"/>
      <c r="Q664" s="315"/>
      <c r="R664" s="312"/>
      <c r="S664" s="310"/>
      <c r="T664" s="315"/>
      <c r="U664" s="310"/>
      <c r="V664" s="315"/>
      <c r="W664" s="262"/>
      <c r="X664" s="315"/>
      <c r="Y664" s="312"/>
      <c r="Z664" s="325"/>
      <c r="AA664" s="325"/>
      <c r="AB664" s="324"/>
      <c r="AC664" s="284"/>
      <c r="AD664" s="83"/>
    </row>
    <row r="665" spans="1:30" ht="18" customHeight="1">
      <c r="A665" s="90"/>
      <c r="B665" s="109"/>
      <c r="C665" s="110"/>
      <c r="D665" s="105"/>
      <c r="E665" s="92" t="s">
        <v>279</v>
      </c>
      <c r="F665" s="44" t="s">
        <v>437</v>
      </c>
      <c r="G665" s="69">
        <v>2</v>
      </c>
      <c r="H665" s="70">
        <v>30</v>
      </c>
      <c r="I665" s="79">
        <v>60</v>
      </c>
      <c r="J665" s="106">
        <v>40</v>
      </c>
      <c r="K665" s="87">
        <f t="shared" si="41"/>
        <v>1.2</v>
      </c>
      <c r="L665" s="87">
        <f t="shared" si="42"/>
        <v>1.2</v>
      </c>
      <c r="M665" s="46">
        <f t="shared" si="43"/>
        <v>90</v>
      </c>
      <c r="N665" s="322"/>
      <c r="O665" s="315"/>
      <c r="P665" s="312"/>
      <c r="Q665" s="315"/>
      <c r="R665" s="312"/>
      <c r="S665" s="310"/>
      <c r="T665" s="315"/>
      <c r="U665" s="310"/>
      <c r="V665" s="315"/>
      <c r="W665" s="262"/>
      <c r="X665" s="315"/>
      <c r="Y665" s="312"/>
      <c r="Z665" s="325"/>
      <c r="AA665" s="325"/>
      <c r="AB665" s="324"/>
      <c r="AC665" s="284"/>
      <c r="AD665" s="83"/>
    </row>
    <row r="666" spans="1:30" ht="18" hidden="1" customHeight="1">
      <c r="A666" s="90"/>
      <c r="B666" s="109"/>
      <c r="C666" s="110"/>
      <c r="D666" s="105"/>
      <c r="E666" s="92"/>
      <c r="F666" s="44"/>
      <c r="G666" s="69"/>
      <c r="H666" s="70"/>
      <c r="I666" s="79"/>
      <c r="J666" s="106"/>
      <c r="K666" s="87">
        <f t="shared" si="41"/>
        <v>0</v>
      </c>
      <c r="L666" s="87">
        <f t="shared" si="42"/>
        <v>0</v>
      </c>
      <c r="M666" s="46">
        <f t="shared" si="43"/>
        <v>0</v>
      </c>
      <c r="N666" s="322"/>
      <c r="O666" s="315"/>
      <c r="P666" s="312"/>
      <c r="Q666" s="315"/>
      <c r="R666" s="312"/>
      <c r="S666" s="310"/>
      <c r="T666" s="315"/>
      <c r="U666" s="310"/>
      <c r="V666" s="315"/>
      <c r="W666" s="262"/>
      <c r="X666" s="315"/>
      <c r="Y666" s="312"/>
      <c r="Z666" s="325"/>
      <c r="AA666" s="325"/>
      <c r="AB666" s="324"/>
      <c r="AC666" s="284"/>
      <c r="AD666" s="83"/>
    </row>
    <row r="667" spans="1:30" ht="18" hidden="1" customHeight="1">
      <c r="A667" s="65"/>
      <c r="B667" s="66"/>
      <c r="C667" s="67"/>
      <c r="D667" s="67"/>
      <c r="E667" s="68"/>
      <c r="F667" s="44"/>
      <c r="G667" s="69"/>
      <c r="H667" s="70"/>
      <c r="I667" s="71"/>
      <c r="J667" s="106"/>
      <c r="K667" s="87">
        <f t="shared" si="41"/>
        <v>0</v>
      </c>
      <c r="L667" s="87">
        <f t="shared" si="42"/>
        <v>0</v>
      </c>
      <c r="M667" s="46">
        <f t="shared" si="43"/>
        <v>0</v>
      </c>
      <c r="N667" s="367"/>
      <c r="O667" s="316"/>
      <c r="P667" s="313"/>
      <c r="Q667" s="316"/>
      <c r="R667" s="313"/>
      <c r="S667" s="311"/>
      <c r="T667" s="316"/>
      <c r="U667" s="311"/>
      <c r="V667" s="316"/>
      <c r="W667" s="263"/>
      <c r="X667" s="316"/>
      <c r="Y667" s="313"/>
      <c r="Z667" s="328"/>
      <c r="AA667" s="328"/>
      <c r="AB667" s="351"/>
      <c r="AC667" s="284"/>
      <c r="AD667" s="83"/>
    </row>
    <row r="668" spans="1:30" ht="24" customHeight="1">
      <c r="A668" s="275" t="s">
        <v>70</v>
      </c>
      <c r="B668" s="276"/>
      <c r="C668" s="276"/>
      <c r="D668" s="276"/>
      <c r="E668" s="276"/>
      <c r="F668" s="276"/>
      <c r="G668" s="292"/>
      <c r="H668" s="113">
        <f>SUM(H11:H667)</f>
        <v>9382</v>
      </c>
      <c r="I668" s="113">
        <f>SUM(I11:I667)</f>
        <v>15450</v>
      </c>
      <c r="J668" s="112"/>
      <c r="K668" s="87"/>
      <c r="L668" s="87"/>
      <c r="M668" s="114">
        <f>SUM(M11:M667)</f>
        <v>24446.199999999975</v>
      </c>
      <c r="N668" s="113">
        <f>SUM(N11:N667)</f>
        <v>2377.8000000000002</v>
      </c>
      <c r="O668" s="113">
        <f>SUM(O11:O667)</f>
        <v>0</v>
      </c>
      <c r="P668" s="113">
        <f>SUM(P11:P667)</f>
        <v>26824</v>
      </c>
      <c r="Q668" s="113">
        <f>SUM(Q11:Q667)</f>
        <v>42.9</v>
      </c>
      <c r="R668" s="113">
        <f>SUM(R11:R667)</f>
        <v>927</v>
      </c>
      <c r="S668" s="115">
        <f>SUM(S11:S667)</f>
        <v>10617.2</v>
      </c>
      <c r="T668" s="113">
        <f>SUM(T11:T667)</f>
        <v>10617.2</v>
      </c>
      <c r="U668" s="115">
        <f>SUM(U11:U667)</f>
        <v>2688</v>
      </c>
      <c r="V668" s="113">
        <f>SUM(V11:V667)</f>
        <v>3024</v>
      </c>
      <c r="W668" s="115">
        <f>SUM(W11:W667)</f>
        <v>1456</v>
      </c>
      <c r="X668" s="113">
        <f>SUM(X11:X667)</f>
        <v>1512</v>
      </c>
      <c r="Y668" s="113">
        <f>SUM(Y11:Y667)</f>
        <v>13046.5</v>
      </c>
      <c r="Z668" s="113">
        <f>SUM(Z11:Z667)</f>
        <v>-2981.1</v>
      </c>
      <c r="AA668" s="113">
        <f>SUM(AA11:AA667)</f>
        <v>-585</v>
      </c>
      <c r="AB668" s="113">
        <f>SUM(AB11:AB667)</f>
        <v>0</v>
      </c>
      <c r="AC668" s="113">
        <f>SUM(AC11:AC667)</f>
        <v>11290.700000000003</v>
      </c>
      <c r="AD668" s="116"/>
    </row>
    <row r="669" spans="1:30" ht="24.75" customHeight="1">
      <c r="A669" s="49"/>
      <c r="B669" s="50" t="s">
        <v>129</v>
      </c>
      <c r="C669" s="49"/>
      <c r="D669" s="117"/>
      <c r="E669" s="49"/>
      <c r="F669" s="118"/>
      <c r="G669" s="99"/>
      <c r="H669" s="2"/>
      <c r="I669" s="2"/>
      <c r="J669" s="2"/>
      <c r="K669" s="49" t="s">
        <v>130</v>
      </c>
      <c r="L669" s="51"/>
      <c r="M669" s="51"/>
      <c r="N669" s="51"/>
      <c r="O669" s="51"/>
      <c r="P669" s="51"/>
      <c r="Q669" s="2"/>
      <c r="R669" s="2"/>
      <c r="S669" s="51" t="s">
        <v>131</v>
      </c>
      <c r="T669" s="51"/>
      <c r="U669" s="51"/>
      <c r="V669" s="51"/>
      <c r="W669" s="51"/>
      <c r="X669" s="2"/>
      <c r="Y669" s="51"/>
      <c r="Z669" s="51"/>
      <c r="AA669" s="51"/>
      <c r="AB669" s="51"/>
      <c r="AC669" s="49"/>
      <c r="AD669" s="49"/>
    </row>
    <row r="670" spans="1:30" ht="21" customHeight="1">
      <c r="A670" s="49"/>
      <c r="B670" s="49" t="s">
        <v>132</v>
      </c>
      <c r="C670" s="49"/>
      <c r="D670" s="117"/>
      <c r="E670" s="49"/>
      <c r="F670" s="118"/>
      <c r="G670" s="49"/>
      <c r="H670" s="51"/>
      <c r="I670" s="51"/>
      <c r="J670" s="51"/>
      <c r="K670" s="51" t="s">
        <v>133</v>
      </c>
      <c r="L670" s="51"/>
      <c r="M670" s="51"/>
      <c r="N670" s="51"/>
      <c r="O670" s="51"/>
      <c r="P670" s="51"/>
      <c r="Q670" s="51"/>
      <c r="R670" s="51"/>
      <c r="S670" s="49" t="s">
        <v>134</v>
      </c>
      <c r="T670" s="51"/>
      <c r="U670" s="51"/>
      <c r="V670" s="51"/>
      <c r="W670" s="51"/>
      <c r="X670" s="51"/>
      <c r="Y670" s="51"/>
      <c r="Z670" s="51"/>
      <c r="AA670" s="51"/>
      <c r="AB670" s="51"/>
      <c r="AC670" s="49"/>
      <c r="AD670" s="49"/>
    </row>
    <row r="671" spans="1:30" ht="5.25" customHeight="1">
      <c r="A671" s="49"/>
      <c r="B671" s="99"/>
      <c r="C671" s="49"/>
      <c r="D671" s="117"/>
      <c r="E671" s="49"/>
      <c r="F671" s="118"/>
      <c r="G671" s="49"/>
      <c r="H671" s="51"/>
      <c r="I671" s="51"/>
      <c r="J671" s="51"/>
      <c r="K671" s="51"/>
      <c r="L671" s="51"/>
      <c r="M671" s="51"/>
      <c r="N671" s="51"/>
      <c r="O671" s="51"/>
      <c r="P671" s="51"/>
      <c r="Q671" s="51"/>
      <c r="R671" s="51"/>
      <c r="S671" s="51"/>
      <c r="T671" s="51"/>
      <c r="U671" s="51"/>
      <c r="V671" s="51"/>
      <c r="W671" s="51"/>
      <c r="X671" s="51"/>
      <c r="Y671" s="51"/>
      <c r="Z671" s="51"/>
      <c r="AA671" s="51"/>
      <c r="AB671" s="51"/>
      <c r="AC671" s="49"/>
      <c r="AD671" s="49"/>
    </row>
    <row r="672" spans="1:30" ht="21" customHeight="1">
      <c r="A672" s="49"/>
      <c r="B672" s="55" t="s">
        <v>135</v>
      </c>
      <c r="C672" s="49"/>
      <c r="D672" s="117"/>
      <c r="E672" s="49"/>
      <c r="F672" s="118"/>
      <c r="G672" s="49"/>
      <c r="H672" s="51"/>
      <c r="I672" s="51"/>
      <c r="J672" s="51"/>
      <c r="K672" s="51"/>
      <c r="L672" s="51"/>
      <c r="M672" s="51"/>
      <c r="N672" s="51"/>
      <c r="O672" s="51"/>
      <c r="P672" s="51"/>
      <c r="Q672" s="51"/>
      <c r="R672" s="51"/>
      <c r="S672" s="51"/>
      <c r="T672" s="51"/>
      <c r="U672" s="51"/>
      <c r="V672" s="51"/>
      <c r="W672" s="51"/>
      <c r="X672" s="51"/>
      <c r="Y672" s="51"/>
      <c r="Z672" s="51"/>
      <c r="AA672" s="51"/>
      <c r="AB672" s="51"/>
      <c r="AC672" s="49"/>
      <c r="AD672" s="49"/>
    </row>
    <row r="673" spans="1:30" ht="7.5" customHeight="1">
      <c r="A673" s="49"/>
      <c r="B673" s="49"/>
      <c r="C673" s="49"/>
      <c r="D673" s="117"/>
      <c r="E673" s="49"/>
      <c r="F673" s="118"/>
      <c r="G673" s="49"/>
      <c r="H673" s="51"/>
      <c r="I673" s="51"/>
      <c r="J673" s="51"/>
      <c r="K673" s="51"/>
      <c r="L673" s="51"/>
      <c r="M673" s="51"/>
      <c r="N673" s="51"/>
      <c r="O673" s="51"/>
      <c r="P673" s="52"/>
      <c r="Q673" s="52"/>
      <c r="R673" s="52"/>
      <c r="S673" s="52"/>
      <c r="T673" s="51"/>
      <c r="U673" s="51"/>
      <c r="V673" s="51"/>
      <c r="W673" s="51"/>
      <c r="X673" s="51"/>
      <c r="Y673" s="51"/>
      <c r="Z673" s="51"/>
      <c r="AA673" s="51"/>
      <c r="AB673" s="51"/>
      <c r="AC673" s="49"/>
      <c r="AD673" s="49"/>
    </row>
    <row r="674" spans="1:30" ht="18.75" customHeight="1">
      <c r="A674" s="49"/>
      <c r="B674" s="49"/>
      <c r="C674" s="49"/>
      <c r="D674" s="117"/>
      <c r="E674" s="49"/>
      <c r="F674" s="118"/>
      <c r="G674" s="49"/>
      <c r="H674" s="51"/>
      <c r="I674" s="51"/>
      <c r="J674" s="51"/>
      <c r="K674" s="51"/>
      <c r="L674" s="51"/>
      <c r="M674" s="51"/>
      <c r="N674" s="51"/>
      <c r="O674" s="51"/>
      <c r="P674" s="52"/>
      <c r="Q674" s="52"/>
      <c r="R674" s="52"/>
      <c r="S674" s="52"/>
      <c r="T674" s="51"/>
      <c r="U674" s="51"/>
      <c r="V674" s="53"/>
      <c r="W674" s="53"/>
      <c r="X674" s="51"/>
      <c r="Y674" s="119" t="s">
        <v>72</v>
      </c>
      <c r="Z674" s="2"/>
      <c r="AA674" s="2"/>
      <c r="AB674" s="2"/>
      <c r="AC674" s="99"/>
      <c r="AD674" s="99"/>
    </row>
    <row r="675" spans="1:30" ht="15.75" customHeight="1">
      <c r="A675" s="99"/>
      <c r="B675" s="99"/>
      <c r="C675" s="197" t="s">
        <v>136</v>
      </c>
      <c r="D675" s="31"/>
      <c r="E675" s="99"/>
      <c r="F675" s="194"/>
      <c r="G675" s="50"/>
      <c r="H675" s="197" t="s">
        <v>137</v>
      </c>
      <c r="I675" s="2"/>
      <c r="J675" s="2"/>
      <c r="K675" s="53"/>
      <c r="L675" s="2"/>
      <c r="M675" s="2"/>
      <c r="N675" s="2"/>
      <c r="O675" s="53"/>
      <c r="P675" s="2"/>
      <c r="Q675" s="197" t="s">
        <v>77</v>
      </c>
      <c r="R675" s="2"/>
      <c r="S675" s="2"/>
      <c r="T675" s="53"/>
      <c r="U675" s="53"/>
      <c r="V675" s="51"/>
      <c r="W675" s="51"/>
      <c r="X675" s="51"/>
      <c r="Y675" s="120" t="s">
        <v>79</v>
      </c>
      <c r="Z675" s="2"/>
      <c r="AA675" s="2"/>
      <c r="AB675" s="2"/>
      <c r="AC675" s="99"/>
      <c r="AD675" s="99"/>
    </row>
    <row r="676" spans="1:30" ht="15.75" customHeight="1">
      <c r="A676" s="99"/>
      <c r="B676" s="99"/>
      <c r="C676" s="99"/>
      <c r="D676" s="31"/>
      <c r="E676" s="99"/>
      <c r="F676" s="194"/>
      <c r="G676" s="99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99"/>
      <c r="AD676" s="99"/>
    </row>
    <row r="677" spans="1:30" ht="15.75" customHeight="1">
      <c r="A677" s="99"/>
      <c r="B677" s="99"/>
      <c r="C677" s="99"/>
      <c r="D677" s="31"/>
      <c r="E677" s="99"/>
      <c r="F677" s="194"/>
      <c r="G677" s="99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56"/>
      <c r="W677" s="56"/>
      <c r="X677" s="56"/>
      <c r="Y677" s="2"/>
      <c r="Z677" s="2"/>
      <c r="AA677" s="2"/>
      <c r="AB677" s="2"/>
      <c r="AC677" s="99"/>
      <c r="AD677" s="99"/>
    </row>
    <row r="678" spans="1:30" ht="15.75" customHeight="1">
      <c r="A678" s="99"/>
      <c r="B678" s="99"/>
      <c r="C678" s="99"/>
      <c r="D678" s="31"/>
      <c r="E678" s="99"/>
      <c r="F678" s="194"/>
      <c r="G678" s="99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196"/>
      <c r="W678" s="196"/>
      <c r="X678" s="196"/>
      <c r="Y678" s="2"/>
      <c r="Z678" s="2"/>
      <c r="AA678" s="57"/>
      <c r="AB678" s="57"/>
      <c r="AC678" s="58"/>
      <c r="AD678" s="58"/>
    </row>
    <row r="679" spans="1:30" ht="15" customHeight="1">
      <c r="F679" s="193"/>
    </row>
    <row r="680" spans="1:30" ht="15" customHeight="1">
      <c r="F680" s="193"/>
    </row>
  </sheetData>
  <autoFilter ref="E1:E680"/>
  <mergeCells count="642">
    <mergeCell ref="S638:S647"/>
    <mergeCell ref="U638:U647"/>
    <mergeCell ref="N638:N647"/>
    <mergeCell ref="O638:O647"/>
    <mergeCell ref="P638:P647"/>
    <mergeCell ref="Q638:Q647"/>
    <mergeCell ref="R638:R647"/>
    <mergeCell ref="T638:T647"/>
    <mergeCell ref="B275:C276"/>
    <mergeCell ref="U518:U537"/>
    <mergeCell ref="T518:T537"/>
    <mergeCell ref="T598:T607"/>
    <mergeCell ref="T608:T617"/>
    <mergeCell ref="U371:U384"/>
    <mergeCell ref="U328:U347"/>
    <mergeCell ref="R480:R493"/>
    <mergeCell ref="R454:R479"/>
    <mergeCell ref="R432:R453"/>
    <mergeCell ref="U271:U290"/>
    <mergeCell ref="R310:R327"/>
    <mergeCell ref="R328:R347"/>
    <mergeCell ref="P559:P567"/>
    <mergeCell ref="T559:T567"/>
    <mergeCell ref="U559:U567"/>
    <mergeCell ref="N578:N587"/>
    <mergeCell ref="O578:O587"/>
    <mergeCell ref="P578:P587"/>
    <mergeCell ref="Q578:Q587"/>
    <mergeCell ref="R578:R587"/>
    <mergeCell ref="S578:S587"/>
    <mergeCell ref="P494:P517"/>
    <mergeCell ref="Q494:Q517"/>
    <mergeCell ref="Q518:Q537"/>
    <mergeCell ref="Q598:Q607"/>
    <mergeCell ref="O454:O479"/>
    <mergeCell ref="O212:O230"/>
    <mergeCell ref="N480:N493"/>
    <mergeCell ref="N131:N150"/>
    <mergeCell ref="S407:S431"/>
    <mergeCell ref="N538:N558"/>
    <mergeCell ref="P538:P558"/>
    <mergeCell ref="N568:N577"/>
    <mergeCell ref="Q480:Q493"/>
    <mergeCell ref="N559:N567"/>
    <mergeCell ref="O559:O567"/>
    <mergeCell ref="O171:O190"/>
    <mergeCell ref="P171:P190"/>
    <mergeCell ref="Q559:Q567"/>
    <mergeCell ref="A668:G668"/>
    <mergeCell ref="D7:D9"/>
    <mergeCell ref="O31:O50"/>
    <mergeCell ref="O11:O30"/>
    <mergeCell ref="N608:N617"/>
    <mergeCell ref="N598:N607"/>
    <mergeCell ref="P518:P537"/>
    <mergeCell ref="P598:P607"/>
    <mergeCell ref="O608:O617"/>
    <mergeCell ref="O518:O537"/>
    <mergeCell ref="O598:O607"/>
    <mergeCell ref="Q608:Q617"/>
    <mergeCell ref="N31:N50"/>
    <mergeCell ref="N11:N30"/>
    <mergeCell ref="N518:N537"/>
    <mergeCell ref="N494:N517"/>
    <mergeCell ref="O494:O517"/>
    <mergeCell ref="X91:X111"/>
    <mergeCell ref="X212:X230"/>
    <mergeCell ref="X371:X384"/>
    <mergeCell ref="X231:X250"/>
    <mergeCell ref="X51:X70"/>
    <mergeCell ref="X131:X150"/>
    <mergeCell ref="X112:X130"/>
    <mergeCell ref="X151:X170"/>
    <mergeCell ref="O310:O327"/>
    <mergeCell ref="T231:T250"/>
    <mergeCell ref="S231:S250"/>
    <mergeCell ref="T151:T170"/>
    <mergeCell ref="T131:T150"/>
    <mergeCell ref="T112:T130"/>
    <mergeCell ref="R212:R230"/>
    <mergeCell ref="O271:O290"/>
    <mergeCell ref="P151:P170"/>
    <mergeCell ref="P212:P230"/>
    <mergeCell ref="P51:P70"/>
    <mergeCell ref="O291:O309"/>
    <mergeCell ref="T291:T309"/>
    <mergeCell ref="S112:S130"/>
    <mergeCell ref="O151:O170"/>
    <mergeCell ref="P91:P111"/>
    <mergeCell ref="R628:R637"/>
    <mergeCell ref="R608:R617"/>
    <mergeCell ref="P608:P617"/>
    <mergeCell ref="Q658:Q667"/>
    <mergeCell ref="N618:N627"/>
    <mergeCell ref="N658:N667"/>
    <mergeCell ref="P628:P637"/>
    <mergeCell ref="Q628:Q637"/>
    <mergeCell ref="O628:O637"/>
    <mergeCell ref="P618:P627"/>
    <mergeCell ref="Q618:Q627"/>
    <mergeCell ref="O618:O627"/>
    <mergeCell ref="P658:P667"/>
    <mergeCell ref="O658:O667"/>
    <mergeCell ref="N628:N637"/>
    <mergeCell ref="R658:R667"/>
    <mergeCell ref="N648:N657"/>
    <mergeCell ref="O648:O657"/>
    <mergeCell ref="S328:S347"/>
    <mergeCell ref="S291:S309"/>
    <mergeCell ref="S385:S406"/>
    <mergeCell ref="U310:U327"/>
    <mergeCell ref="T310:T327"/>
    <mergeCell ref="U291:U309"/>
    <mergeCell ref="U385:U406"/>
    <mergeCell ref="U494:U517"/>
    <mergeCell ref="U432:U453"/>
    <mergeCell ref="O71:O90"/>
    <mergeCell ref="U407:U431"/>
    <mergeCell ref="R618:R627"/>
    <mergeCell ref="S628:S637"/>
    <mergeCell ref="R518:R537"/>
    <mergeCell ref="R598:R607"/>
    <mergeCell ref="U608:U617"/>
    <mergeCell ref="S608:S617"/>
    <mergeCell ref="S494:S517"/>
    <mergeCell ref="S598:S607"/>
    <mergeCell ref="S518:S537"/>
    <mergeCell ref="R559:R567"/>
    <mergeCell ref="S559:S567"/>
    <mergeCell ref="R568:R577"/>
    <mergeCell ref="S568:S577"/>
    <mergeCell ref="T568:T577"/>
    <mergeCell ref="U568:U577"/>
    <mergeCell ref="T578:T587"/>
    <mergeCell ref="U578:U587"/>
    <mergeCell ref="O568:O577"/>
    <mergeCell ref="P568:P577"/>
    <mergeCell ref="Q568:Q577"/>
    <mergeCell ref="U598:U607"/>
    <mergeCell ref="S310:S327"/>
    <mergeCell ref="O51:O70"/>
    <mergeCell ref="P31:P50"/>
    <mergeCell ref="P11:P30"/>
    <mergeCell ref="O251:O270"/>
    <mergeCell ref="O231:O250"/>
    <mergeCell ref="P251:P270"/>
    <mergeCell ref="P231:P250"/>
    <mergeCell ref="O480:O493"/>
    <mergeCell ref="P480:P493"/>
    <mergeCell ref="O407:O431"/>
    <mergeCell ref="O432:O453"/>
    <mergeCell ref="O385:O406"/>
    <mergeCell ref="O371:O384"/>
    <mergeCell ref="O348:O370"/>
    <mergeCell ref="O131:O150"/>
    <mergeCell ref="O112:O130"/>
    <mergeCell ref="O91:O111"/>
    <mergeCell ref="P131:P150"/>
    <mergeCell ref="P112:P130"/>
    <mergeCell ref="O328:O347"/>
    <mergeCell ref="P271:P290"/>
    <mergeCell ref="P328:P347"/>
    <mergeCell ref="P310:P327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51:N70"/>
    <mergeCell ref="N231:N250"/>
    <mergeCell ref="N251:N270"/>
    <mergeCell ref="N271:N290"/>
    <mergeCell ref="N291:N309"/>
    <mergeCell ref="N310:N327"/>
    <mergeCell ref="N328:N347"/>
    <mergeCell ref="N454:N479"/>
    <mergeCell ref="N407:N431"/>
    <mergeCell ref="N432:N453"/>
    <mergeCell ref="N385:N406"/>
    <mergeCell ref="N212:N230"/>
    <mergeCell ref="N151:N170"/>
    <mergeCell ref="N371:N384"/>
    <mergeCell ref="N348:N370"/>
    <mergeCell ref="N91:N111"/>
    <mergeCell ref="N171:N190"/>
    <mergeCell ref="N71:N90"/>
    <mergeCell ref="N112:N130"/>
    <mergeCell ref="Q31:Q50"/>
    <mergeCell ref="Q51:Q70"/>
    <mergeCell ref="Q212:Q230"/>
    <mergeCell ref="Q151:Q170"/>
    <mergeCell ref="Q112:Q130"/>
    <mergeCell ref="Q131:Q150"/>
    <mergeCell ref="Q432:Q453"/>
    <mergeCell ref="Q371:Q384"/>
    <mergeCell ref="Q407:Q431"/>
    <mergeCell ref="Q385:Q406"/>
    <mergeCell ref="Q310:Q327"/>
    <mergeCell ref="Q71:Q90"/>
    <mergeCell ref="Q91:Q111"/>
    <mergeCell ref="Q328:Q347"/>
    <mergeCell ref="Q348:Q370"/>
    <mergeCell ref="Q271:Q290"/>
    <mergeCell ref="Q231:Q250"/>
    <mergeCell ref="Q251:Q270"/>
    <mergeCell ref="Q171:Q190"/>
    <mergeCell ref="X11:X30"/>
    <mergeCell ref="T91:T111"/>
    <mergeCell ref="X31:X50"/>
    <mergeCell ref="Q11:Q30"/>
    <mergeCell ref="R371:R384"/>
    <mergeCell ref="S371:S384"/>
    <mergeCell ref="V71:V90"/>
    <mergeCell ref="V51:V70"/>
    <mergeCell ref="U51:U70"/>
    <mergeCell ref="U212:U230"/>
    <mergeCell ref="U91:U111"/>
    <mergeCell ref="V212:V230"/>
    <mergeCell ref="V291:V309"/>
    <mergeCell ref="U11:U30"/>
    <mergeCell ref="S11:S30"/>
    <mergeCell ref="R291:R309"/>
    <mergeCell ref="R271:R290"/>
    <mergeCell ref="S271:S290"/>
    <mergeCell ref="Q291:Q309"/>
    <mergeCell ref="V371:V384"/>
    <mergeCell ref="U348:U370"/>
    <mergeCell ref="X71:X90"/>
    <mergeCell ref="W31:W50"/>
    <mergeCell ref="U31:U50"/>
    <mergeCell ref="R31:R50"/>
    <mergeCell ref="R407:R431"/>
    <mergeCell ref="R385:R406"/>
    <mergeCell ref="W494:W517"/>
    <mergeCell ref="U480:U493"/>
    <mergeCell ref="U454:U479"/>
    <mergeCell ref="R494:R517"/>
    <mergeCell ref="T494:T517"/>
    <mergeCell ref="S480:S493"/>
    <mergeCell ref="S432:S453"/>
    <mergeCell ref="R348:R370"/>
    <mergeCell ref="T432:T453"/>
    <mergeCell ref="T480:T493"/>
    <mergeCell ref="T271:T290"/>
    <mergeCell ref="T328:T347"/>
    <mergeCell ref="W271:W290"/>
    <mergeCell ref="W371:W384"/>
    <mergeCell ref="V91:V111"/>
    <mergeCell ref="W348:W370"/>
    <mergeCell ref="R91:R111"/>
    <mergeCell ref="S91:S111"/>
    <mergeCell ref="V112:V130"/>
    <mergeCell ref="R51:R70"/>
    <mergeCell ref="U131:U150"/>
    <mergeCell ref="R11:R30"/>
    <mergeCell ref="R8:R9"/>
    <mergeCell ref="R71:R90"/>
    <mergeCell ref="T251:T270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W251:W270"/>
    <mergeCell ref="W231:W250"/>
    <mergeCell ref="V328:V347"/>
    <mergeCell ref="V310:V327"/>
    <mergeCell ref="V231:V250"/>
    <mergeCell ref="V271:V290"/>
    <mergeCell ref="W291:W309"/>
    <mergeCell ref="W310:W327"/>
    <mergeCell ref="W328:W347"/>
    <mergeCell ref="W112:W130"/>
    <mergeCell ref="T212:T230"/>
    <mergeCell ref="R151:R170"/>
    <mergeCell ref="P454:P479"/>
    <mergeCell ref="Q454:Q479"/>
    <mergeCell ref="S454:S479"/>
    <mergeCell ref="T454:T479"/>
    <mergeCell ref="T385:T406"/>
    <mergeCell ref="S348:S370"/>
    <mergeCell ref="T371:T384"/>
    <mergeCell ref="T348:T370"/>
    <mergeCell ref="P291:P309"/>
    <mergeCell ref="P432:P453"/>
    <mergeCell ref="P385:P406"/>
    <mergeCell ref="P371:P384"/>
    <mergeCell ref="P407:P431"/>
    <mergeCell ref="P348:P370"/>
    <mergeCell ref="T407:T431"/>
    <mergeCell ref="W131:W150"/>
    <mergeCell ref="W151:W170"/>
    <mergeCell ref="V151:V170"/>
    <mergeCell ref="V131:V150"/>
    <mergeCell ref="W385:W406"/>
    <mergeCell ref="W407:W431"/>
    <mergeCell ref="W608:W617"/>
    <mergeCell ref="X518:X537"/>
    <mergeCell ref="X608:X617"/>
    <mergeCell ref="Z608:Z617"/>
    <mergeCell ref="AB494:AB517"/>
    <mergeCell ref="AA494:AA517"/>
    <mergeCell ref="Z618:Z627"/>
    <mergeCell ref="Y608:Y617"/>
    <mergeCell ref="Y598:Y607"/>
    <mergeCell ref="AB598:AB607"/>
    <mergeCell ref="Y538:Y558"/>
    <mergeCell ref="Z538:Z558"/>
    <mergeCell ref="AA538:AA558"/>
    <mergeCell ref="AB538:AB558"/>
    <mergeCell ref="AA598:AA607"/>
    <mergeCell ref="AA559:AA567"/>
    <mergeCell ref="AB559:AB567"/>
    <mergeCell ref="AB588:AB597"/>
    <mergeCell ref="AA568:AA577"/>
    <mergeCell ref="Z559:Z567"/>
    <mergeCell ref="Y568:Y577"/>
    <mergeCell ref="Z568:Z577"/>
    <mergeCell ref="AB518:AB537"/>
    <mergeCell ref="AA518:AA537"/>
    <mergeCell ref="Z598:Z607"/>
    <mergeCell ref="X628:X637"/>
    <mergeCell ref="X658:X667"/>
    <mergeCell ref="AA608:AA617"/>
    <mergeCell ref="AB628:AB637"/>
    <mergeCell ref="AB658:AB667"/>
    <mergeCell ref="AA658:AA667"/>
    <mergeCell ref="AA628:AA637"/>
    <mergeCell ref="AB608:AB617"/>
    <mergeCell ref="X648:X657"/>
    <mergeCell ref="Y648:Y657"/>
    <mergeCell ref="Z648:Z657"/>
    <mergeCell ref="AA648:AA657"/>
    <mergeCell ref="AB648:AB657"/>
    <mergeCell ref="X638:X647"/>
    <mergeCell ref="Y638:Y647"/>
    <mergeCell ref="Z638:Z647"/>
    <mergeCell ref="AA638:AA647"/>
    <mergeCell ref="AB638:AB647"/>
    <mergeCell ref="V608:V617"/>
    <mergeCell ref="X407:X431"/>
    <mergeCell ref="X494:X517"/>
    <mergeCell ref="X538:X558"/>
    <mergeCell ref="V251:V270"/>
    <mergeCell ref="V598:V607"/>
    <mergeCell ref="V494:V517"/>
    <mergeCell ref="V432:V453"/>
    <mergeCell ref="V385:V406"/>
    <mergeCell ref="V407:V431"/>
    <mergeCell ref="X385:X406"/>
    <mergeCell ref="V348:V370"/>
    <mergeCell ref="W432:W453"/>
    <mergeCell ref="X480:X493"/>
    <mergeCell ref="W598:W607"/>
    <mergeCell ref="X271:X290"/>
    <mergeCell ref="X251:X270"/>
    <mergeCell ref="X348:X370"/>
    <mergeCell ref="X291:X309"/>
    <mergeCell ref="X310:X327"/>
    <mergeCell ref="X328:X347"/>
    <mergeCell ref="X598:X607"/>
    <mergeCell ref="V454:V479"/>
    <mergeCell ref="X454:X479"/>
    <mergeCell ref="X432:X453"/>
    <mergeCell ref="W454:W479"/>
    <mergeCell ref="W480:W493"/>
    <mergeCell ref="W518:W537"/>
    <mergeCell ref="AA480:AA493"/>
    <mergeCell ref="Z480:Z493"/>
    <mergeCell ref="Y480:Y493"/>
    <mergeCell ref="V480:V493"/>
    <mergeCell ref="V518:V537"/>
    <mergeCell ref="Y518:Y537"/>
    <mergeCell ref="Z518:Z537"/>
    <mergeCell ref="Y494:Y517"/>
    <mergeCell ref="Z494:Z517"/>
    <mergeCell ref="AA454:AA479"/>
    <mergeCell ref="AD328:AD347"/>
    <mergeCell ref="AB328:AB347"/>
    <mergeCell ref="AC348:AC370"/>
    <mergeCell ref="AC371:AC384"/>
    <mergeCell ref="Z371:Z384"/>
    <mergeCell ref="AA328:AA347"/>
    <mergeCell ref="Z348:Z370"/>
    <mergeCell ref="Z328:Z347"/>
    <mergeCell ref="Z310:Z327"/>
    <mergeCell ref="AA310:AA327"/>
    <mergeCell ref="AC518:AC537"/>
    <mergeCell ref="AC608:AC617"/>
    <mergeCell ref="AC598:AC607"/>
    <mergeCell ref="AC618:AC627"/>
    <mergeCell ref="AC212:AC230"/>
    <mergeCell ref="AC231:AC250"/>
    <mergeCell ref="AB231:AB250"/>
    <mergeCell ref="AB251:AB270"/>
    <mergeCell ref="AB385:AB406"/>
    <mergeCell ref="AC251:AC270"/>
    <mergeCell ref="AC291:AC309"/>
    <mergeCell ref="AC432:AC453"/>
    <mergeCell ref="AC385:AC406"/>
    <mergeCell ref="AC407:AC431"/>
    <mergeCell ref="AB407:AB431"/>
    <mergeCell ref="AB432:AB453"/>
    <mergeCell ref="AB578:AB587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Z91:Z111"/>
    <mergeCell ref="AA71:AA90"/>
    <mergeCell ref="Z11:Z30"/>
    <mergeCell ref="AA51:AA70"/>
    <mergeCell ref="AA11:AA3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AB291:AB309"/>
    <mergeCell ref="AC310:AC327"/>
    <mergeCell ref="AB271:AB290"/>
    <mergeCell ref="AC271:AC290"/>
    <mergeCell ref="AB371:AB384"/>
    <mergeCell ref="AC328:AC347"/>
    <mergeCell ref="Y131:Y150"/>
    <mergeCell ref="Y112:Y130"/>
    <mergeCell ref="AB151:AB170"/>
    <mergeCell ref="AB212:AB230"/>
    <mergeCell ref="Z151:Z170"/>
    <mergeCell ref="AC151:AC170"/>
    <mergeCell ref="AC131:AC150"/>
    <mergeCell ref="AC658:AC667"/>
    <mergeCell ref="X618:X627"/>
    <mergeCell ref="Y618:Y627"/>
    <mergeCell ref="Y628:Y637"/>
    <mergeCell ref="Y658:Y667"/>
    <mergeCell ref="W618:W627"/>
    <mergeCell ref="W628:W637"/>
    <mergeCell ref="Z658:Z667"/>
    <mergeCell ref="Z628:Z637"/>
    <mergeCell ref="AA618:AA627"/>
    <mergeCell ref="AB618:AB627"/>
    <mergeCell ref="AC628:AC637"/>
    <mergeCell ref="AC648:AC657"/>
    <mergeCell ref="AC638:AC647"/>
    <mergeCell ref="V658:V667"/>
    <mergeCell ref="V628:V637"/>
    <mergeCell ref="V618:V627"/>
    <mergeCell ref="S658:S667"/>
    <mergeCell ref="S618:S627"/>
    <mergeCell ref="T628:T637"/>
    <mergeCell ref="U628:U637"/>
    <mergeCell ref="T658:T667"/>
    <mergeCell ref="U658:U667"/>
    <mergeCell ref="T618:T627"/>
    <mergeCell ref="U618:U627"/>
    <mergeCell ref="T648:T657"/>
    <mergeCell ref="V648:V657"/>
    <mergeCell ref="V638:V647"/>
    <mergeCell ref="B229:C229"/>
    <mergeCell ref="AC538:AC558"/>
    <mergeCell ref="O538:O558"/>
    <mergeCell ref="Q538:Q558"/>
    <mergeCell ref="R538:R558"/>
    <mergeCell ref="S538:S558"/>
    <mergeCell ref="T538:T558"/>
    <mergeCell ref="U538:U558"/>
    <mergeCell ref="V538:V558"/>
    <mergeCell ref="W538:W558"/>
    <mergeCell ref="Y231:Y250"/>
    <mergeCell ref="Y251:Y270"/>
    <mergeCell ref="AB310:AB327"/>
    <mergeCell ref="AB348:AB370"/>
    <mergeCell ref="Z454:Z479"/>
    <mergeCell ref="Y454:Y479"/>
    <mergeCell ref="Z385:Z406"/>
    <mergeCell ref="Z407:Z431"/>
    <mergeCell ref="Z432:Z453"/>
    <mergeCell ref="AA385:AA406"/>
    <mergeCell ref="AA432:AA453"/>
    <mergeCell ref="AA407:AA431"/>
    <mergeCell ref="Y407:Y431"/>
    <mergeCell ref="Z251:Z270"/>
    <mergeCell ref="Y191:Y211"/>
    <mergeCell ref="R171:R190"/>
    <mergeCell ref="AC588:AC597"/>
    <mergeCell ref="AB568:AB577"/>
    <mergeCell ref="AC568:AC577"/>
    <mergeCell ref="N588:N597"/>
    <mergeCell ref="O588:O597"/>
    <mergeCell ref="P588:P597"/>
    <mergeCell ref="Q588:Q597"/>
    <mergeCell ref="R588:R597"/>
    <mergeCell ref="S588:S597"/>
    <mergeCell ref="T588:T597"/>
    <mergeCell ref="U588:U597"/>
    <mergeCell ref="V588:V597"/>
    <mergeCell ref="W588:W597"/>
    <mergeCell ref="X588:X597"/>
    <mergeCell ref="Y588:Y597"/>
    <mergeCell ref="Z588:Z597"/>
    <mergeCell ref="AA588:AA597"/>
    <mergeCell ref="AC578:AC587"/>
    <mergeCell ref="V578:V587"/>
    <mergeCell ref="W578:W587"/>
    <mergeCell ref="X578:X587"/>
    <mergeCell ref="Y578:Y587"/>
    <mergeCell ref="N191:N211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S171:S190"/>
    <mergeCell ref="V559:V567"/>
    <mergeCell ref="W559:W567"/>
    <mergeCell ref="T171:T190"/>
    <mergeCell ref="Z191:Z211"/>
    <mergeCell ref="AC191:AC211"/>
    <mergeCell ref="U171:U190"/>
    <mergeCell ref="X559:X567"/>
    <mergeCell ref="Y559:Y567"/>
    <mergeCell ref="V171:V190"/>
    <mergeCell ref="W171:W190"/>
    <mergeCell ref="X171:X190"/>
    <mergeCell ref="AC559:AC567"/>
    <mergeCell ref="AA251:AA270"/>
    <mergeCell ref="AA231:AA250"/>
    <mergeCell ref="Y432:Y453"/>
    <mergeCell ref="Y371:Y384"/>
    <mergeCell ref="Y310:Y327"/>
    <mergeCell ref="Y348:Y370"/>
    <mergeCell ref="Y328:Y347"/>
    <mergeCell ref="Y291:Y309"/>
    <mergeCell ref="AC171:AC190"/>
    <mergeCell ref="W191:W211"/>
    <mergeCell ref="X191:X211"/>
    <mergeCell ref="Y271:Y290"/>
    <mergeCell ref="AA271:AA290"/>
    <mergeCell ref="AA291:AA309"/>
    <mergeCell ref="Y385:Y406"/>
    <mergeCell ref="Z231:Z250"/>
    <mergeCell ref="AC454:AC479"/>
    <mergeCell ref="S648:S657"/>
    <mergeCell ref="U648:U657"/>
    <mergeCell ref="P648:P657"/>
    <mergeCell ref="Q648:Q657"/>
    <mergeCell ref="R648:R657"/>
    <mergeCell ref="V568:V577"/>
    <mergeCell ref="W568:W577"/>
    <mergeCell ref="X568:X577"/>
    <mergeCell ref="Z578:Z587"/>
    <mergeCell ref="AA578:AA587"/>
    <mergeCell ref="AB454:AB479"/>
    <mergeCell ref="AB480:AB493"/>
    <mergeCell ref="AC480:AC493"/>
    <mergeCell ref="AC494:AC517"/>
    <mergeCell ref="AA348:AA370"/>
    <mergeCell ref="AA371:AA384"/>
    <mergeCell ref="Z271:Z290"/>
    <mergeCell ref="Z291:Z309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49" t="s">
        <v>484</v>
      </c>
      <c r="B1">
        <v>60</v>
      </c>
    </row>
    <row r="2" spans="1:2">
      <c r="A2" s="249" t="s">
        <v>172</v>
      </c>
      <c r="B2">
        <v>70</v>
      </c>
    </row>
    <row r="3" spans="1:2">
      <c r="A3" s="249" t="s">
        <v>450</v>
      </c>
      <c r="B3">
        <v>62</v>
      </c>
    </row>
    <row r="4" spans="1:2">
      <c r="A4" s="249" t="s">
        <v>482</v>
      </c>
      <c r="B4">
        <v>65</v>
      </c>
    </row>
    <row r="5" spans="1:2">
      <c r="A5" s="249" t="s">
        <v>406</v>
      </c>
      <c r="B5">
        <v>54</v>
      </c>
    </row>
    <row r="6" spans="1:2">
      <c r="A6" s="249" t="s">
        <v>483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cp:lastPrinted>2018-10-29T04:22:39Z</cp:lastPrinted>
  <dcterms:created xsi:type="dcterms:W3CDTF">2018-07-19T01:22:54Z</dcterms:created>
  <dcterms:modified xsi:type="dcterms:W3CDTF">2018-11-08T15:48:53Z</dcterms:modified>
</cp:coreProperties>
</file>